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5" windowWidth="9720" windowHeight="6540" tabRatio="598" firstSheet="3" activeTab="8"/>
  </bookViews>
  <sheets>
    <sheet name="Anmälda" sheetId="1" r:id="rId1"/>
    <sheet name="Deltagarlista" sheetId="2" r:id="rId2"/>
    <sheet name="Heat försök" sheetId="3" r:id="rId3"/>
    <sheet name="Kort" sheetId="4" r:id="rId4"/>
    <sheet name="Försök 1" sheetId="5" r:id="rId5"/>
    <sheet name="Försök 2" sheetId="6" r:id="rId6"/>
    <sheet name="Resultat 1+2" sheetId="7" r:id="rId7"/>
    <sheet name="Semifinal" sheetId="8" r:id="rId8"/>
    <sheet name="Final" sheetId="9" r:id="rId9"/>
  </sheets>
  <definedNames>
    <definedName name="_xlnm._FilterDatabase" localSheetId="4" hidden="1">'Försök 1'!$A$1:$J$25</definedName>
    <definedName name="_xlnm._FilterDatabase" localSheetId="5" hidden="1">'Försök 2'!$A$1:$J$25</definedName>
    <definedName name="Alla_anmälda">Anmälda!$A$2:$N$16</definedName>
    <definedName name="_xlnm.Print_Area" localSheetId="2">'Heat försök'!$A$1:$L$13</definedName>
    <definedName name="_xlnm.Print_Area" localSheetId="3">Kort!$C$3:$R$73</definedName>
    <definedName name="_xlnm.Print_Area" localSheetId="7">Semifinal!$A$1:$N$75</definedName>
    <definedName name="_xlnm.Print_Titles" localSheetId="0">Anmälda!$1:$1</definedName>
    <definedName name="_xlnm.Print_Titles" localSheetId="1">Deltagarlista!$1:$1</definedName>
    <definedName name="_xlnm.Print_Titles" localSheetId="2">'Heat försök'!$1:$1</definedName>
  </definedNames>
  <calcPr calcId="145621"/>
</workbook>
</file>

<file path=xl/calcChain.xml><?xml version="1.0" encoding="utf-8"?>
<calcChain xmlns="http://schemas.openxmlformats.org/spreadsheetml/2006/main">
  <c r="C15" i="9" l="1"/>
  <c r="C14" i="9"/>
  <c r="C13" i="9"/>
  <c r="C12" i="9"/>
  <c r="C7" i="9"/>
  <c r="C8" i="9"/>
  <c r="C9" i="9"/>
  <c r="C10" i="9"/>
  <c r="C15" i="6"/>
  <c r="C14" i="6"/>
  <c r="C4" i="9" l="1"/>
  <c r="C2" i="9"/>
  <c r="C3" i="9" l="1"/>
  <c r="C5" i="9"/>
  <c r="C17" i="9"/>
  <c r="C18" i="9"/>
  <c r="C19" i="9"/>
  <c r="C20" i="9"/>
  <c r="C2" i="5"/>
  <c r="D2" i="5"/>
  <c r="H2" i="5"/>
  <c r="I2" i="5"/>
  <c r="C3" i="5"/>
  <c r="D3" i="5"/>
  <c r="H3" i="5"/>
  <c r="I3" i="5"/>
  <c r="C4" i="5"/>
  <c r="D4" i="5"/>
  <c r="H4" i="5"/>
  <c r="I4" i="5"/>
  <c r="C5" i="5"/>
  <c r="D5" i="5"/>
  <c r="H5" i="5"/>
  <c r="A6" i="5"/>
  <c r="A11" i="5" s="1"/>
  <c r="A16" i="5" s="1"/>
  <c r="A21" i="5" s="1"/>
  <c r="C7" i="5"/>
  <c r="D7" i="5"/>
  <c r="H7" i="5"/>
  <c r="I7" i="5"/>
  <c r="C8" i="5"/>
  <c r="D8" i="5"/>
  <c r="H8" i="5"/>
  <c r="I8" i="5"/>
  <c r="C9" i="5"/>
  <c r="D9" i="5"/>
  <c r="H9" i="5"/>
  <c r="I9" i="5"/>
  <c r="C10" i="5"/>
  <c r="D10" i="5"/>
  <c r="H10" i="5"/>
  <c r="I10" i="5"/>
  <c r="C12" i="5"/>
  <c r="D12" i="5"/>
  <c r="H12" i="5"/>
  <c r="I12" i="5"/>
  <c r="C13" i="5"/>
  <c r="D13" i="5"/>
  <c r="H13" i="5"/>
  <c r="I13" i="5"/>
  <c r="C14" i="5"/>
  <c r="D14" i="5"/>
  <c r="H14" i="5"/>
  <c r="I14" i="5"/>
  <c r="C15" i="5"/>
  <c r="D15" i="5"/>
  <c r="H15" i="5"/>
  <c r="I15" i="5"/>
  <c r="C17" i="5"/>
  <c r="D17" i="5"/>
  <c r="H17" i="5"/>
  <c r="I17" i="5"/>
  <c r="C18" i="5"/>
  <c r="D18" i="5"/>
  <c r="H18" i="5"/>
  <c r="I18" i="5"/>
  <c r="C19" i="5"/>
  <c r="D19" i="5"/>
  <c r="H19" i="5"/>
  <c r="I19" i="5"/>
  <c r="C20" i="5"/>
  <c r="D20" i="5"/>
  <c r="H20" i="5"/>
  <c r="I20" i="5"/>
  <c r="C22" i="5"/>
  <c r="D22" i="5"/>
  <c r="H22" i="5"/>
  <c r="I22" i="5"/>
  <c r="C23" i="5"/>
  <c r="D23" i="5"/>
  <c r="H23" i="5"/>
  <c r="I23" i="5"/>
  <c r="C24" i="5"/>
  <c r="D24" i="5"/>
  <c r="H24" i="5"/>
  <c r="I24" i="5"/>
  <c r="C25" i="5"/>
  <c r="D25" i="5"/>
  <c r="H25" i="5"/>
  <c r="I25" i="5"/>
  <c r="C2" i="6"/>
  <c r="D2" i="6"/>
  <c r="H2" i="6"/>
  <c r="I2" i="6"/>
  <c r="C3" i="6"/>
  <c r="D3" i="6"/>
  <c r="H3" i="6"/>
  <c r="I3" i="6"/>
  <c r="C4" i="6"/>
  <c r="D4" i="6"/>
  <c r="H4" i="6"/>
  <c r="I4" i="6"/>
  <c r="C5" i="6"/>
  <c r="D5" i="6"/>
  <c r="H5" i="6"/>
  <c r="I5" i="6"/>
  <c r="A6" i="6"/>
  <c r="A11" i="6" s="1"/>
  <c r="A16" i="6" s="1"/>
  <c r="A21" i="6" s="1"/>
  <c r="C7" i="6"/>
  <c r="D7" i="6"/>
  <c r="H7" i="6"/>
  <c r="I7" i="6"/>
  <c r="C8" i="6"/>
  <c r="D8" i="6"/>
  <c r="H8" i="6"/>
  <c r="I8" i="6"/>
  <c r="C9" i="6"/>
  <c r="D9" i="6"/>
  <c r="H9" i="6"/>
  <c r="I9" i="6"/>
  <c r="C10" i="6"/>
  <c r="D10" i="6"/>
  <c r="H10" i="6"/>
  <c r="I10" i="6"/>
  <c r="C12" i="6"/>
  <c r="D12" i="6"/>
  <c r="H12" i="6"/>
  <c r="I12" i="6"/>
  <c r="C13" i="6"/>
  <c r="D13" i="6"/>
  <c r="H13" i="6"/>
  <c r="I13" i="6"/>
  <c r="D14" i="6"/>
  <c r="H14" i="6"/>
  <c r="I14" i="6"/>
  <c r="D15" i="6"/>
  <c r="H15" i="6"/>
  <c r="I15" i="6"/>
  <c r="C17" i="6"/>
  <c r="D17" i="6"/>
  <c r="H17" i="6"/>
  <c r="I17" i="6"/>
  <c r="C18" i="6"/>
  <c r="D18" i="6"/>
  <c r="H18" i="6"/>
  <c r="I18" i="6"/>
  <c r="C19" i="6"/>
  <c r="D19" i="6"/>
  <c r="H19" i="6"/>
  <c r="I19" i="6"/>
  <c r="C20" i="6"/>
  <c r="D20" i="6"/>
  <c r="H20" i="6"/>
  <c r="I20" i="6"/>
  <c r="C22" i="6"/>
  <c r="D22" i="6"/>
  <c r="H22" i="6"/>
  <c r="I22" i="6"/>
  <c r="C23" i="6"/>
  <c r="D23" i="6"/>
  <c r="H23" i="6"/>
  <c r="I23" i="6"/>
  <c r="C24" i="6"/>
  <c r="D24" i="6"/>
  <c r="H24" i="6"/>
  <c r="I24" i="6"/>
  <c r="C25" i="6"/>
  <c r="D25" i="6"/>
  <c r="H25" i="6"/>
  <c r="I25" i="6"/>
  <c r="H2" i="4"/>
  <c r="I2" i="4"/>
  <c r="J2" i="4"/>
  <c r="B4" i="4"/>
  <c r="B5" i="4"/>
  <c r="B6" i="4"/>
  <c r="B7" i="4"/>
  <c r="B8" i="4"/>
  <c r="B9" i="4"/>
  <c r="U9" i="4"/>
  <c r="B10" i="4"/>
  <c r="A11" i="4"/>
  <c r="A12" i="4"/>
  <c r="A13" i="4"/>
  <c r="A22" i="4" s="1"/>
  <c r="A14" i="4"/>
  <c r="A15" i="4"/>
  <c r="A24" i="4" s="1"/>
  <c r="A16" i="4"/>
  <c r="A17" i="4"/>
  <c r="A26" i="4" s="1"/>
  <c r="A35" i="4" s="1"/>
  <c r="A44" i="4" s="1"/>
  <c r="A53" i="4" s="1"/>
  <c r="A62" i="4" s="1"/>
  <c r="A71" i="4" s="1"/>
  <c r="A18" i="4"/>
  <c r="A27" i="4" s="1"/>
  <c r="A36" i="4" s="1"/>
  <c r="A45" i="4" s="1"/>
  <c r="A54" i="4" s="1"/>
  <c r="A63" i="4" s="1"/>
  <c r="A72" i="4" s="1"/>
  <c r="A19" i="4"/>
  <c r="A28" i="4" s="1"/>
  <c r="A37" i="4" s="1"/>
  <c r="A46" i="4" s="1"/>
  <c r="A21" i="4"/>
  <c r="A30" i="4" s="1"/>
  <c r="A39" i="4" s="1"/>
  <c r="A48" i="4" s="1"/>
  <c r="A57" i="4" s="1"/>
  <c r="A66" i="4" s="1"/>
  <c r="A23" i="4"/>
  <c r="A32" i="4" s="1"/>
  <c r="A41" i="4" s="1"/>
  <c r="A50" i="4" s="1"/>
  <c r="A59" i="4" s="1"/>
  <c r="A68" i="4" s="1"/>
  <c r="A25" i="4"/>
  <c r="A34" i="4" s="1"/>
  <c r="A31" i="4"/>
  <c r="A40" i="4" s="1"/>
  <c r="A49" i="4" s="1"/>
  <c r="A58" i="4" s="1"/>
  <c r="A67" i="4" s="1"/>
  <c r="A33" i="4"/>
  <c r="A42" i="4" s="1"/>
  <c r="A43" i="4"/>
  <c r="A52" i="4" s="1"/>
  <c r="A61" i="4" s="1"/>
  <c r="A70" i="4" s="1"/>
  <c r="A51" i="4"/>
  <c r="A60" i="4" s="1"/>
  <c r="A69" i="4" s="1"/>
  <c r="A55" i="4"/>
  <c r="A64" i="4" s="1"/>
  <c r="A73" i="4" s="1"/>
  <c r="A74" i="4"/>
  <c r="B18" i="7"/>
  <c r="G18" i="7"/>
  <c r="H18" i="7"/>
  <c r="B36" i="7"/>
  <c r="G36" i="7"/>
  <c r="H36" i="7"/>
  <c r="B22" i="7"/>
  <c r="G22" i="7"/>
  <c r="H22" i="7"/>
  <c r="B26" i="7"/>
  <c r="G26" i="7"/>
  <c r="H26" i="7"/>
  <c r="B20" i="7"/>
  <c r="G20" i="7"/>
  <c r="H20" i="7"/>
  <c r="B11" i="7"/>
  <c r="G11" i="7"/>
  <c r="H11" i="7"/>
  <c r="B21" i="7"/>
  <c r="G21" i="7"/>
  <c r="H21" i="7"/>
  <c r="B32" i="7"/>
  <c r="G32" i="7"/>
  <c r="H32" i="7"/>
  <c r="B16" i="7"/>
  <c r="G16" i="7"/>
  <c r="H16" i="7"/>
  <c r="B35" i="7"/>
  <c r="G35" i="7"/>
  <c r="H35" i="7"/>
  <c r="B10" i="7"/>
  <c r="G10" i="7"/>
  <c r="H10" i="7"/>
  <c r="B8" i="7"/>
  <c r="G8" i="7"/>
  <c r="H8" i="7"/>
  <c r="B23" i="7"/>
  <c r="G23" i="7"/>
  <c r="H23" i="7"/>
  <c r="B29" i="7"/>
  <c r="G29" i="7"/>
  <c r="H29" i="7"/>
  <c r="B15" i="7"/>
  <c r="G15" i="7"/>
  <c r="H15" i="7"/>
  <c r="B5" i="7"/>
  <c r="G5" i="7"/>
  <c r="H5" i="7"/>
  <c r="B17" i="7"/>
  <c r="G17" i="7"/>
  <c r="H17" i="7"/>
  <c r="B34" i="7"/>
  <c r="G34" i="7"/>
  <c r="H34" i="7"/>
  <c r="B31" i="7"/>
  <c r="G31" i="7"/>
  <c r="H31" i="7"/>
  <c r="B14" i="7"/>
  <c r="G14" i="7"/>
  <c r="H14" i="7"/>
  <c r="B3" i="7"/>
  <c r="G3" i="7"/>
  <c r="H3" i="7"/>
  <c r="B39" i="7"/>
  <c r="G39" i="7"/>
  <c r="H39" i="7"/>
  <c r="B33" i="7"/>
  <c r="G33" i="7"/>
  <c r="H33" i="7"/>
  <c r="B27" i="7"/>
  <c r="G27" i="7"/>
  <c r="H27" i="7"/>
  <c r="B28" i="7"/>
  <c r="G28" i="7"/>
  <c r="H28" i="7"/>
  <c r="B41" i="7"/>
  <c r="G41" i="7"/>
  <c r="H41" i="7"/>
  <c r="B24" i="7"/>
  <c r="G24" i="7"/>
  <c r="H24" i="7"/>
  <c r="B2" i="7"/>
  <c r="G2" i="7"/>
  <c r="H2" i="7"/>
  <c r="B51" i="7"/>
  <c r="G51" i="7"/>
  <c r="H51" i="7"/>
  <c r="B19" i="7"/>
  <c r="G19" i="7"/>
  <c r="H19" i="7"/>
  <c r="B25" i="7"/>
  <c r="G25" i="7"/>
  <c r="H25" i="7"/>
  <c r="B4" i="7"/>
  <c r="G4" i="7"/>
  <c r="H4" i="7"/>
  <c r="B40" i="7"/>
  <c r="G40" i="7"/>
  <c r="H40" i="7"/>
  <c r="B46" i="7"/>
  <c r="G46" i="7"/>
  <c r="H46" i="7"/>
  <c r="B52" i="7"/>
  <c r="G52" i="7"/>
  <c r="H52" i="7"/>
  <c r="B37" i="7"/>
  <c r="G37" i="7"/>
  <c r="H37" i="7"/>
  <c r="B53" i="7"/>
  <c r="G53" i="7"/>
  <c r="H53" i="7"/>
  <c r="B13" i="7"/>
  <c r="G13" i="7"/>
  <c r="H13" i="7"/>
  <c r="B57" i="7"/>
  <c r="G57" i="7"/>
  <c r="H57" i="7"/>
  <c r="B55" i="7"/>
  <c r="G55" i="7"/>
  <c r="H55" i="7"/>
  <c r="B38" i="7"/>
  <c r="G38" i="7"/>
  <c r="H38" i="7"/>
  <c r="B45" i="7"/>
  <c r="G45" i="7"/>
  <c r="H45" i="7"/>
  <c r="B12" i="7"/>
  <c r="G12" i="7"/>
  <c r="H12" i="7"/>
  <c r="B6" i="7"/>
  <c r="G6" i="7"/>
  <c r="H6" i="7"/>
  <c r="B43" i="7"/>
  <c r="G43" i="7"/>
  <c r="H43" i="7"/>
  <c r="B9" i="7"/>
  <c r="G9" i="7"/>
  <c r="H9" i="7"/>
  <c r="B7" i="7"/>
  <c r="G7" i="7"/>
  <c r="H7" i="7"/>
  <c r="B49" i="7"/>
  <c r="G49" i="7"/>
  <c r="H49" i="7"/>
  <c r="B47" i="7"/>
  <c r="G47" i="7"/>
  <c r="H47" i="7"/>
  <c r="B50" i="7"/>
  <c r="G50" i="7"/>
  <c r="H50" i="7"/>
  <c r="B30" i="7"/>
  <c r="G30" i="7"/>
  <c r="H30" i="7"/>
  <c r="B56" i="7"/>
  <c r="G56" i="7"/>
  <c r="H56" i="7"/>
  <c r="B48" i="7"/>
  <c r="G48" i="7"/>
  <c r="H48" i="7"/>
  <c r="B54" i="7"/>
  <c r="G54" i="7"/>
  <c r="H54" i="7"/>
  <c r="B42" i="7"/>
  <c r="G42" i="7"/>
  <c r="H42" i="7"/>
  <c r="B44" i="7"/>
  <c r="G44" i="7"/>
  <c r="H44" i="7"/>
  <c r="B58" i="7"/>
  <c r="G58" i="7"/>
  <c r="H58" i="7"/>
  <c r="B59" i="7"/>
  <c r="G59" i="7"/>
  <c r="H59" i="7"/>
  <c r="B60" i="7"/>
  <c r="G60" i="7"/>
  <c r="H60" i="7"/>
  <c r="B61" i="7"/>
  <c r="G61" i="7"/>
  <c r="H61" i="7"/>
  <c r="B62" i="7"/>
  <c r="G62" i="7"/>
  <c r="H62" i="7"/>
  <c r="B63" i="7"/>
  <c r="G63" i="7"/>
  <c r="H63" i="7"/>
  <c r="B64" i="7"/>
  <c r="G64" i="7"/>
  <c r="H64" i="7"/>
  <c r="B65" i="7"/>
  <c r="G65" i="7"/>
  <c r="H65" i="7"/>
  <c r="B66" i="7"/>
  <c r="G66" i="7"/>
  <c r="H66" i="7"/>
  <c r="B67" i="7"/>
  <c r="G67" i="7"/>
  <c r="H67" i="7"/>
  <c r="B68" i="7"/>
  <c r="G68" i="7"/>
  <c r="H68" i="7"/>
  <c r="B69" i="7"/>
  <c r="G69" i="7"/>
  <c r="H69" i="7"/>
  <c r="B70" i="7"/>
  <c r="G70" i="7"/>
  <c r="H70" i="7"/>
  <c r="B71" i="7"/>
  <c r="G71" i="7"/>
  <c r="H71" i="7"/>
  <c r="B72" i="7"/>
  <c r="G72" i="7"/>
  <c r="H72" i="7"/>
  <c r="B73" i="7"/>
  <c r="G73" i="7"/>
  <c r="H73" i="7"/>
  <c r="B74" i="7"/>
  <c r="G74" i="7"/>
  <c r="H74" i="7"/>
  <c r="B75" i="7"/>
  <c r="G75" i="7"/>
  <c r="H75" i="7"/>
  <c r="B76" i="7"/>
  <c r="G76" i="7"/>
  <c r="H76" i="7"/>
  <c r="B77" i="7"/>
  <c r="G77" i="7"/>
  <c r="H77" i="7"/>
  <c r="B78" i="7"/>
  <c r="G78" i="7"/>
  <c r="H78" i="7"/>
  <c r="B79" i="7"/>
  <c r="G79" i="7"/>
  <c r="H79" i="7"/>
  <c r="B80" i="7"/>
  <c r="G80" i="7"/>
  <c r="H80" i="7"/>
  <c r="B81" i="7"/>
  <c r="G81" i="7"/>
  <c r="H81" i="7"/>
  <c r="B82" i="7"/>
  <c r="G82" i="7"/>
  <c r="H82" i="7"/>
  <c r="B83" i="7"/>
  <c r="G83" i="7"/>
  <c r="H83" i="7"/>
  <c r="B84" i="7"/>
  <c r="G84" i="7"/>
  <c r="H84" i="7"/>
  <c r="B85" i="7"/>
  <c r="G85" i="7"/>
  <c r="H85" i="7"/>
  <c r="B86" i="7"/>
  <c r="G86" i="7"/>
  <c r="H86" i="7"/>
  <c r="B87" i="7"/>
  <c r="G87" i="7"/>
  <c r="H87" i="7"/>
  <c r="B88" i="7"/>
  <c r="G88" i="7"/>
  <c r="H88" i="7"/>
  <c r="B89" i="7"/>
  <c r="G89" i="7"/>
  <c r="H89" i="7"/>
  <c r="B90" i="7"/>
  <c r="G90" i="7"/>
  <c r="H90" i="7"/>
  <c r="B91" i="7"/>
  <c r="G91" i="7"/>
  <c r="H91" i="7"/>
  <c r="B92" i="7"/>
  <c r="G92" i="7"/>
  <c r="H92" i="7"/>
  <c r="B93" i="7"/>
  <c r="G93" i="7"/>
  <c r="H93" i="7"/>
  <c r="B94" i="7"/>
  <c r="G94" i="7"/>
  <c r="H94" i="7"/>
  <c r="B95" i="7"/>
  <c r="G95" i="7"/>
  <c r="H95" i="7"/>
  <c r="B96" i="7"/>
  <c r="G96" i="7"/>
  <c r="H96" i="7"/>
  <c r="B97" i="7"/>
  <c r="G97" i="7"/>
  <c r="H97" i="7"/>
  <c r="B98" i="7"/>
  <c r="G98" i="7"/>
  <c r="H98" i="7"/>
  <c r="B99" i="7"/>
  <c r="G99" i="7"/>
  <c r="H99" i="7"/>
  <c r="B100" i="7"/>
  <c r="G100" i="7"/>
  <c r="H100" i="7"/>
  <c r="B101" i="7"/>
  <c r="G101" i="7"/>
  <c r="H101" i="7"/>
  <c r="B102" i="7"/>
  <c r="G102" i="7"/>
  <c r="H102" i="7"/>
  <c r="B103" i="7"/>
  <c r="G103" i="7"/>
  <c r="H103" i="7"/>
  <c r="B104" i="7"/>
  <c r="G104" i="7"/>
  <c r="H104" i="7"/>
  <c r="B105" i="7"/>
  <c r="G105" i="7"/>
  <c r="H105" i="7"/>
  <c r="B106" i="7"/>
  <c r="G106" i="7"/>
  <c r="H106" i="7"/>
  <c r="B107" i="7"/>
  <c r="G107" i="7"/>
  <c r="H107" i="7"/>
  <c r="B108" i="7"/>
  <c r="G108" i="7"/>
  <c r="H108" i="7"/>
  <c r="B109" i="7"/>
  <c r="G109" i="7"/>
  <c r="H109" i="7"/>
  <c r="B110" i="7"/>
  <c r="G110" i="7"/>
  <c r="H110" i="7"/>
  <c r="B111" i="7"/>
  <c r="G111" i="7"/>
  <c r="H111" i="7"/>
  <c r="B112" i="7"/>
  <c r="G112" i="7"/>
  <c r="H112" i="7"/>
  <c r="B113" i="7"/>
  <c r="G113" i="7"/>
  <c r="H113" i="7"/>
  <c r="B114" i="7"/>
  <c r="G114" i="7"/>
  <c r="H114" i="7"/>
  <c r="B115" i="7"/>
  <c r="G115" i="7"/>
  <c r="H115" i="7"/>
  <c r="B116" i="7"/>
  <c r="G116" i="7"/>
  <c r="H116" i="7"/>
  <c r="B117" i="7"/>
  <c r="G117" i="7"/>
  <c r="H117" i="7"/>
  <c r="B118" i="7"/>
  <c r="G118" i="7"/>
  <c r="H118" i="7"/>
  <c r="B119" i="7"/>
  <c r="G119" i="7"/>
  <c r="H119" i="7"/>
  <c r="B120" i="7"/>
  <c r="G120" i="7"/>
  <c r="H120" i="7"/>
  <c r="B121" i="7"/>
  <c r="G121" i="7"/>
  <c r="H121" i="7"/>
  <c r="B122" i="7"/>
  <c r="G122" i="7"/>
  <c r="H122" i="7"/>
  <c r="B123" i="7"/>
  <c r="G123" i="7"/>
  <c r="H123" i="7"/>
  <c r="B124" i="7"/>
  <c r="G124" i="7"/>
  <c r="H124" i="7"/>
  <c r="B125" i="7"/>
  <c r="G125" i="7"/>
  <c r="H125" i="7"/>
  <c r="B126" i="7"/>
  <c r="G126" i="7"/>
  <c r="H126" i="7"/>
  <c r="B127" i="7"/>
  <c r="G127" i="7"/>
  <c r="H127" i="7"/>
  <c r="B128" i="7"/>
  <c r="G128" i="7"/>
  <c r="H128" i="7"/>
  <c r="B129" i="7"/>
  <c r="G129" i="7"/>
  <c r="H129" i="7"/>
  <c r="B130" i="7"/>
  <c r="G130" i="7"/>
  <c r="H130" i="7"/>
  <c r="B131" i="7"/>
  <c r="G131" i="7"/>
  <c r="H131" i="7"/>
  <c r="B132" i="7"/>
  <c r="G132" i="7"/>
  <c r="H132" i="7"/>
  <c r="B133" i="7"/>
  <c r="G133" i="7"/>
  <c r="H133" i="7"/>
  <c r="B134" i="7"/>
  <c r="G134" i="7"/>
  <c r="H134" i="7"/>
  <c r="B135" i="7"/>
  <c r="G135" i="7"/>
  <c r="H135" i="7"/>
  <c r="B136" i="7"/>
  <c r="G136" i="7"/>
  <c r="H136" i="7"/>
  <c r="B137" i="7"/>
  <c r="G137" i="7"/>
  <c r="H137" i="7"/>
  <c r="B138" i="7"/>
  <c r="G138" i="7"/>
  <c r="H138" i="7"/>
  <c r="B139" i="7"/>
  <c r="G139" i="7"/>
  <c r="H139" i="7"/>
  <c r="B140" i="7"/>
  <c r="G140" i="7"/>
  <c r="H140" i="7"/>
  <c r="B141" i="7"/>
  <c r="G141" i="7"/>
  <c r="H141" i="7"/>
  <c r="B142" i="7"/>
  <c r="G142" i="7"/>
  <c r="H142" i="7"/>
  <c r="B143" i="7"/>
  <c r="G143" i="7"/>
  <c r="H143" i="7"/>
  <c r="B144" i="7"/>
  <c r="G144" i="7"/>
  <c r="H144" i="7"/>
  <c r="B145" i="7"/>
  <c r="G145" i="7"/>
  <c r="H145" i="7"/>
  <c r="B146" i="7"/>
  <c r="G146" i="7"/>
  <c r="H146" i="7"/>
  <c r="B147" i="7"/>
  <c r="G147" i="7"/>
  <c r="H147" i="7"/>
  <c r="B148" i="7"/>
  <c r="G148" i="7"/>
  <c r="H148" i="7"/>
  <c r="B149" i="7"/>
  <c r="G149" i="7"/>
  <c r="H149" i="7"/>
  <c r="B150" i="7"/>
  <c r="G150" i="7"/>
  <c r="H150" i="7"/>
  <c r="B151" i="7"/>
  <c r="G151" i="7"/>
  <c r="H151" i="7"/>
  <c r="B152" i="7"/>
  <c r="G152" i="7"/>
  <c r="H152" i="7"/>
  <c r="B153" i="7"/>
  <c r="G153" i="7"/>
  <c r="H153" i="7"/>
  <c r="B154" i="7"/>
  <c r="G154" i="7"/>
  <c r="H154" i="7"/>
  <c r="B155" i="7"/>
  <c r="G155" i="7"/>
  <c r="H155" i="7"/>
  <c r="B156" i="7"/>
  <c r="G156" i="7"/>
  <c r="H156" i="7"/>
  <c r="B157" i="7"/>
  <c r="G157" i="7"/>
  <c r="H157" i="7"/>
  <c r="B158" i="7"/>
  <c r="G158" i="7"/>
  <c r="H158" i="7"/>
  <c r="B159" i="7"/>
  <c r="G159" i="7"/>
  <c r="H159" i="7"/>
  <c r="B160" i="7"/>
  <c r="G160" i="7"/>
  <c r="H160" i="7"/>
  <c r="B161" i="7"/>
  <c r="G161" i="7"/>
  <c r="H161" i="7"/>
  <c r="B162" i="7"/>
  <c r="G162" i="7"/>
  <c r="H162" i="7"/>
  <c r="B163" i="7"/>
  <c r="G163" i="7"/>
  <c r="H163" i="7"/>
  <c r="B164" i="7"/>
  <c r="G164" i="7"/>
  <c r="H164" i="7"/>
  <c r="B165" i="7"/>
  <c r="G165" i="7"/>
  <c r="H165" i="7"/>
  <c r="B166" i="7"/>
  <c r="G166" i="7"/>
  <c r="H166" i="7"/>
  <c r="B167" i="7"/>
  <c r="G167" i="7"/>
  <c r="H167" i="7"/>
  <c r="B168" i="7"/>
  <c r="G168" i="7"/>
  <c r="H168" i="7"/>
  <c r="B169" i="7"/>
  <c r="G169" i="7"/>
  <c r="H169" i="7"/>
  <c r="B170" i="7"/>
  <c r="G170" i="7"/>
  <c r="H170" i="7"/>
  <c r="B171" i="7"/>
  <c r="G171" i="7"/>
  <c r="H171" i="7"/>
  <c r="B172" i="7"/>
  <c r="G172" i="7"/>
  <c r="H172" i="7"/>
  <c r="B173" i="7"/>
  <c r="G173" i="7"/>
  <c r="H173" i="7"/>
  <c r="B174" i="7"/>
  <c r="G174" i="7"/>
  <c r="H174" i="7"/>
  <c r="B175" i="7"/>
  <c r="G175" i="7"/>
  <c r="H175" i="7"/>
  <c r="B176" i="7"/>
  <c r="G176" i="7"/>
  <c r="H176" i="7"/>
  <c r="B177" i="7"/>
  <c r="G177" i="7"/>
  <c r="H177" i="7"/>
  <c r="B178" i="7"/>
  <c r="G178" i="7"/>
  <c r="H178" i="7"/>
  <c r="B179" i="7"/>
  <c r="G179" i="7"/>
  <c r="H179" i="7"/>
  <c r="B180" i="7"/>
  <c r="G180" i="7"/>
  <c r="H180" i="7"/>
  <c r="B181" i="7"/>
  <c r="G181" i="7"/>
  <c r="H181" i="7"/>
  <c r="B182" i="7"/>
  <c r="G182" i="7"/>
  <c r="H182" i="7"/>
  <c r="B183" i="7"/>
  <c r="G183" i="7"/>
  <c r="H183" i="7"/>
  <c r="B184" i="7"/>
  <c r="G184" i="7"/>
  <c r="H184" i="7"/>
  <c r="B185" i="7"/>
  <c r="G185" i="7"/>
  <c r="H185" i="7"/>
  <c r="B186" i="7"/>
  <c r="G186" i="7"/>
  <c r="H186" i="7"/>
  <c r="B187" i="7"/>
  <c r="G187" i="7"/>
  <c r="H187" i="7"/>
  <c r="B188" i="7"/>
  <c r="G188" i="7"/>
  <c r="H188" i="7"/>
  <c r="B189" i="7"/>
  <c r="G189" i="7"/>
  <c r="H189" i="7"/>
  <c r="B190" i="7"/>
  <c r="G190" i="7"/>
  <c r="H190" i="7"/>
  <c r="B191" i="7"/>
  <c r="G191" i="7"/>
  <c r="H191" i="7"/>
  <c r="B192" i="7"/>
  <c r="G192" i="7"/>
  <c r="H192" i="7"/>
  <c r="B193" i="7"/>
  <c r="G193" i="7"/>
  <c r="H193" i="7"/>
  <c r="B194" i="7"/>
  <c r="G194" i="7"/>
  <c r="H194" i="7"/>
  <c r="B195" i="7"/>
  <c r="G195" i="7"/>
  <c r="H195" i="7"/>
  <c r="B196" i="7"/>
  <c r="G196" i="7"/>
  <c r="H196" i="7"/>
  <c r="B197" i="7"/>
  <c r="G197" i="7"/>
  <c r="H197" i="7"/>
  <c r="B198" i="7"/>
  <c r="G198" i="7"/>
  <c r="H198" i="7"/>
  <c r="B199" i="7"/>
  <c r="G199" i="7"/>
  <c r="H199" i="7"/>
  <c r="B200" i="7"/>
  <c r="G200" i="7"/>
  <c r="H200" i="7"/>
  <c r="B201" i="7"/>
  <c r="G201" i="7"/>
  <c r="H201" i="7"/>
  <c r="B202" i="7"/>
  <c r="G202" i="7"/>
  <c r="H202" i="7"/>
  <c r="B203" i="7"/>
  <c r="G203" i="7"/>
  <c r="H203" i="7"/>
  <c r="B204" i="7"/>
  <c r="G204" i="7"/>
  <c r="H204" i="7"/>
  <c r="B205" i="7"/>
  <c r="G205" i="7"/>
  <c r="H205" i="7"/>
  <c r="B206" i="7"/>
  <c r="G206" i="7"/>
  <c r="H206" i="7"/>
  <c r="B207" i="7"/>
  <c r="G207" i="7"/>
  <c r="H207" i="7"/>
  <c r="B208" i="7"/>
  <c r="G208" i="7"/>
  <c r="H208" i="7"/>
  <c r="B209" i="7"/>
  <c r="G209" i="7"/>
  <c r="H209" i="7"/>
  <c r="B210" i="7"/>
  <c r="G210" i="7"/>
  <c r="H210" i="7"/>
  <c r="B211" i="7"/>
  <c r="G211" i="7"/>
  <c r="H211" i="7"/>
  <c r="B212" i="7"/>
  <c r="G212" i="7"/>
  <c r="H212" i="7"/>
  <c r="B213" i="7"/>
  <c r="G213" i="7"/>
  <c r="H213" i="7"/>
  <c r="B214" i="7"/>
  <c r="G214" i="7"/>
  <c r="H214" i="7"/>
  <c r="B215" i="7"/>
  <c r="G215" i="7"/>
  <c r="H215" i="7"/>
  <c r="B216" i="7"/>
  <c r="G216" i="7"/>
  <c r="H216" i="7"/>
  <c r="B217" i="7"/>
  <c r="G217" i="7"/>
  <c r="H217" i="7"/>
  <c r="B218" i="7"/>
  <c r="G218" i="7"/>
  <c r="H218" i="7"/>
  <c r="B219" i="7"/>
  <c r="G219" i="7"/>
  <c r="H219" i="7"/>
  <c r="B220" i="7"/>
  <c r="G220" i="7"/>
  <c r="H220" i="7"/>
  <c r="B221" i="7"/>
  <c r="G221" i="7"/>
  <c r="H221" i="7"/>
  <c r="B222" i="7"/>
  <c r="G222" i="7"/>
  <c r="H222" i="7"/>
  <c r="B223" i="7"/>
  <c r="G223" i="7"/>
  <c r="H223" i="7"/>
  <c r="B224" i="7"/>
  <c r="G224" i="7"/>
  <c r="H224" i="7"/>
  <c r="B225" i="7"/>
  <c r="G225" i="7"/>
  <c r="H225" i="7"/>
  <c r="B226" i="7"/>
  <c r="G226" i="7"/>
  <c r="H226" i="7"/>
  <c r="B227" i="7"/>
  <c r="G227" i="7"/>
  <c r="H227" i="7"/>
  <c r="B228" i="7"/>
  <c r="G228" i="7"/>
  <c r="H228" i="7"/>
  <c r="B229" i="7"/>
  <c r="G229" i="7"/>
  <c r="H229" i="7"/>
  <c r="B230" i="7"/>
  <c r="G230" i="7"/>
  <c r="H230" i="7"/>
  <c r="B231" i="7"/>
  <c r="G231" i="7"/>
  <c r="H231" i="7"/>
  <c r="B232" i="7"/>
  <c r="G232" i="7"/>
  <c r="H232" i="7"/>
  <c r="B233" i="7"/>
  <c r="G233" i="7"/>
  <c r="H233" i="7"/>
  <c r="B234" i="7"/>
  <c r="G234" i="7"/>
  <c r="H234" i="7"/>
  <c r="B235" i="7"/>
  <c r="G235" i="7"/>
  <c r="H235" i="7"/>
  <c r="B236" i="7"/>
  <c r="G236" i="7"/>
  <c r="H236" i="7"/>
  <c r="B237" i="7"/>
  <c r="G237" i="7"/>
  <c r="H237" i="7"/>
  <c r="B238" i="7"/>
  <c r="G238" i="7"/>
  <c r="H238" i="7"/>
  <c r="B239" i="7"/>
  <c r="G239" i="7"/>
  <c r="H239" i="7"/>
  <c r="B240" i="7"/>
  <c r="G240" i="7"/>
  <c r="H240" i="7"/>
  <c r="B241" i="7"/>
  <c r="G241" i="7"/>
  <c r="H241" i="7"/>
  <c r="C2" i="8"/>
  <c r="J2" i="8"/>
  <c r="C3" i="8"/>
  <c r="J3" i="8"/>
  <c r="C4" i="8"/>
  <c r="J4" i="8"/>
  <c r="C5" i="8"/>
  <c r="J5" i="8"/>
  <c r="C7" i="8"/>
  <c r="J7" i="8"/>
  <c r="C8" i="8"/>
  <c r="J8" i="8"/>
  <c r="C9" i="8"/>
  <c r="J9" i="8"/>
  <c r="C10" i="8"/>
  <c r="J10" i="8"/>
  <c r="C12" i="8"/>
  <c r="J12" i="8"/>
  <c r="C13" i="8"/>
  <c r="J13" i="8"/>
  <c r="C14" i="8"/>
  <c r="J14" i="8"/>
  <c r="C15" i="8"/>
  <c r="J15" i="8"/>
  <c r="C17" i="8"/>
  <c r="J17" i="8"/>
  <c r="C18" i="8"/>
  <c r="J18" i="8"/>
  <c r="C19" i="8"/>
  <c r="J19" i="8"/>
  <c r="C20" i="8"/>
  <c r="J20" i="8"/>
  <c r="C22" i="8"/>
  <c r="J22" i="8"/>
  <c r="C23" i="8"/>
  <c r="J23" i="8"/>
  <c r="C24" i="8"/>
  <c r="J24" i="8"/>
  <c r="C25" i="8"/>
  <c r="J25" i="8"/>
  <c r="C27" i="8"/>
  <c r="J27" i="8"/>
  <c r="C28" i="8"/>
  <c r="J28" i="8"/>
  <c r="C29" i="8"/>
  <c r="J29" i="8"/>
  <c r="C30" i="8"/>
  <c r="J30" i="8"/>
  <c r="C32" i="8"/>
  <c r="J32" i="8"/>
  <c r="C33" i="8"/>
  <c r="J33" i="8"/>
  <c r="C34" i="8"/>
  <c r="J34" i="8"/>
  <c r="C35" i="8"/>
  <c r="J35" i="8"/>
  <c r="C37" i="8"/>
  <c r="J37" i="8"/>
  <c r="C38" i="8"/>
  <c r="J38" i="8"/>
  <c r="C39" i="8"/>
  <c r="J39" i="8"/>
  <c r="C40" i="8"/>
  <c r="J40" i="8"/>
  <c r="C42" i="8"/>
  <c r="J42" i="8"/>
  <c r="C43" i="8"/>
  <c r="J43" i="8"/>
  <c r="C44" i="8"/>
  <c r="J44" i="8"/>
  <c r="C45" i="8"/>
  <c r="J45" i="8"/>
  <c r="C47" i="8"/>
  <c r="J47" i="8"/>
  <c r="C48" i="8"/>
  <c r="J48" i="8"/>
  <c r="C49" i="8"/>
  <c r="J49" i="8"/>
  <c r="C50" i="8"/>
  <c r="J50" i="8"/>
  <c r="C52" i="8"/>
  <c r="J52" i="8"/>
  <c r="C53" i="8"/>
  <c r="J53" i="8"/>
  <c r="C54" i="8"/>
  <c r="J54" i="8"/>
  <c r="C55" i="8"/>
  <c r="J55" i="8"/>
  <c r="C57" i="8"/>
  <c r="J57" i="8"/>
  <c r="C58" i="8"/>
  <c r="J58" i="8"/>
  <c r="C59" i="8"/>
  <c r="J59" i="8"/>
  <c r="C60" i="8"/>
  <c r="J60" i="8"/>
  <c r="C62" i="8"/>
  <c r="J62" i="8"/>
  <c r="C63" i="8"/>
  <c r="J63" i="8"/>
  <c r="C64" i="8"/>
  <c r="J64" i="8"/>
  <c r="C65" i="8"/>
  <c r="J65" i="8"/>
  <c r="C67" i="8"/>
  <c r="J67" i="8"/>
  <c r="C68" i="8"/>
  <c r="J68" i="8"/>
  <c r="C69" i="8"/>
  <c r="J69" i="8"/>
  <c r="C70" i="8"/>
  <c r="J70" i="8"/>
  <c r="C72" i="8"/>
  <c r="J72" i="8"/>
  <c r="C73" i="8"/>
  <c r="J73" i="8"/>
  <c r="C74" i="8"/>
  <c r="J74" i="8"/>
  <c r="C75" i="8"/>
  <c r="J75" i="8"/>
  <c r="B18" i="4" l="1"/>
  <c r="B11" i="4"/>
  <c r="B13" i="4"/>
  <c r="B15" i="4"/>
  <c r="B17" i="4"/>
  <c r="B19" i="4"/>
  <c r="A20" i="4"/>
  <c r="B21" i="4" s="1"/>
  <c r="B14" i="4"/>
  <c r="B12" i="4"/>
  <c r="B16" i="4"/>
  <c r="B25" i="4" l="1"/>
  <c r="B28" i="4"/>
  <c r="B24" i="4"/>
  <c r="B29" i="4"/>
  <c r="A29" i="4"/>
  <c r="B31" i="4"/>
  <c r="B23" i="4"/>
  <c r="B22" i="4"/>
  <c r="B37" i="4"/>
  <c r="B30" i="4"/>
  <c r="B26" i="4"/>
  <c r="B36" i="4"/>
  <c r="B20" i="4"/>
  <c r="B35" i="4"/>
  <c r="B27" i="4"/>
  <c r="A38" i="4" l="1"/>
  <c r="B41" i="4" s="1"/>
  <c r="B33" i="4"/>
  <c r="B32" i="4"/>
  <c r="B34" i="4"/>
  <c r="B48" i="4" l="1"/>
  <c r="A47" i="4"/>
  <c r="B42" i="4"/>
  <c r="B40" i="4"/>
  <c r="B50" i="4"/>
  <c r="B45" i="4"/>
  <c r="B39" i="4"/>
  <c r="B46" i="4"/>
  <c r="B57" i="4"/>
  <c r="B43" i="4"/>
  <c r="B55" i="4"/>
  <c r="B38" i="4"/>
  <c r="B51" i="4"/>
  <c r="B44" i="4"/>
  <c r="A56" i="4" l="1"/>
  <c r="B59" i="4" s="1"/>
  <c r="B63" i="4"/>
  <c r="B49" i="4"/>
  <c r="B53" i="4"/>
  <c r="B56" i="4"/>
  <c r="B61" i="4"/>
  <c r="B52" i="4"/>
  <c r="B54" i="4"/>
  <c r="B64" i="4"/>
  <c r="B62" i="4"/>
  <c r="A65" i="4" l="1"/>
  <c r="B73" i="4" s="1"/>
  <c r="B67" i="4"/>
  <c r="B60" i="4"/>
  <c r="B66" i="4"/>
  <c r="B58" i="4"/>
  <c r="B65" i="4"/>
  <c r="B72" i="4" l="1"/>
  <c r="B68" i="4"/>
  <c r="B70" i="4"/>
  <c r="B71" i="4"/>
  <c r="B69" i="4"/>
  <c r="B74" i="4" l="1"/>
</calcChain>
</file>

<file path=xl/sharedStrings.xml><?xml version="1.0" encoding="utf-8"?>
<sst xmlns="http://schemas.openxmlformats.org/spreadsheetml/2006/main" count="922" uniqueCount="298">
  <si>
    <t>Nr</t>
  </si>
  <si>
    <t>År</t>
  </si>
  <si>
    <t>L</t>
  </si>
  <si>
    <t>Mark</t>
  </si>
  <si>
    <t>Namn</t>
  </si>
  <si>
    <t>Smeknamn</t>
  </si>
  <si>
    <t>Född</t>
  </si>
  <si>
    <t>Kön</t>
  </si>
  <si>
    <t>Ägare</t>
  </si>
  <si>
    <t>Ort</t>
  </si>
  <si>
    <t>LS</t>
  </si>
  <si>
    <t>Notering</t>
  </si>
  <si>
    <t>Kommentar</t>
  </si>
  <si>
    <t>H</t>
  </si>
  <si>
    <t>Nilsson Katarina</t>
  </si>
  <si>
    <t>NOR</t>
  </si>
  <si>
    <t>Sjöberg Monica</t>
  </si>
  <si>
    <t>KAR</t>
  </si>
  <si>
    <t>KAL</t>
  </si>
  <si>
    <t>Berglund Mike</t>
  </si>
  <si>
    <t>VÄS</t>
  </si>
  <si>
    <t>Axrace's Admiral Rodney</t>
  </si>
  <si>
    <t>Försök 1</t>
  </si>
  <si>
    <t>Försök 2</t>
  </si>
  <si>
    <t>Anmälda:</t>
  </si>
  <si>
    <t>Heat</t>
  </si>
  <si>
    <t>Röd</t>
  </si>
  <si>
    <t>Blå</t>
  </si>
  <si>
    <t>Vit</t>
  </si>
  <si>
    <t>Svart</t>
  </si>
  <si>
    <t>Varav Licens:</t>
  </si>
  <si>
    <t xml:space="preserve"> </t>
  </si>
  <si>
    <t>Brother HL-1040 series on LPT1:</t>
  </si>
  <si>
    <t>20S</t>
  </si>
  <si>
    <t>21S</t>
  </si>
  <si>
    <t>Försök</t>
  </si>
  <si>
    <t>Lopp</t>
  </si>
  <si>
    <t>Tid</t>
  </si>
  <si>
    <t>Plac</t>
  </si>
  <si>
    <t>1:</t>
  </si>
  <si>
    <t>Semifinal</t>
  </si>
  <si>
    <t>2:</t>
  </si>
  <si>
    <t>Final</t>
  </si>
  <si>
    <t>Summa</t>
  </si>
  <si>
    <t>.</t>
  </si>
  <si>
    <t>HEAT 1</t>
  </si>
  <si>
    <t>R</t>
  </si>
  <si>
    <t>B</t>
  </si>
  <si>
    <t>V</t>
  </si>
  <si>
    <t>S</t>
  </si>
  <si>
    <t>Tid 1</t>
  </si>
  <si>
    <t>Plac 1</t>
  </si>
  <si>
    <t>Tid 2</t>
  </si>
  <si>
    <t>Plac 2</t>
  </si>
  <si>
    <t>Tid 1+2</t>
  </si>
  <si>
    <t>Plac 1+2</t>
  </si>
  <si>
    <t>Utgår</t>
  </si>
  <si>
    <t>E-KLASS</t>
  </si>
  <si>
    <t>Kod</t>
  </si>
  <si>
    <t>Komm</t>
  </si>
  <si>
    <t>G-H KLASS</t>
  </si>
  <si>
    <t>HEAT 2</t>
  </si>
  <si>
    <t>D-KLASS</t>
  </si>
  <si>
    <t>E-F KLASS</t>
  </si>
  <si>
    <t>C-KLASS</t>
  </si>
  <si>
    <t>C-D KLASS</t>
  </si>
  <si>
    <t>B-KLASS</t>
  </si>
  <si>
    <t>A-B KLASS</t>
  </si>
  <si>
    <t>A-KLASS</t>
  </si>
  <si>
    <t>)-KLASS</t>
  </si>
  <si>
    <t>*-KLASS</t>
  </si>
  <si>
    <t>+-KLASS</t>
  </si>
  <si>
    <t>,-KLASS</t>
  </si>
  <si>
    <t>Poäng</t>
  </si>
  <si>
    <t>Crazy Owl´s Björn Järnsida</t>
  </si>
  <si>
    <t>Rodney</t>
  </si>
  <si>
    <t>Tycho</t>
  </si>
  <si>
    <t>Oscarson Jan</t>
  </si>
  <si>
    <t>Flodaskogens Gozzen</t>
  </si>
  <si>
    <t>Gozzen</t>
  </si>
  <si>
    <t>Goat-Wool Zeppelin</t>
  </si>
  <si>
    <t>Zeppelin</t>
  </si>
  <si>
    <t>RaceHeart´s MB Charmander</t>
  </si>
  <si>
    <t>Charlie</t>
  </si>
  <si>
    <t>Petersson Eva</t>
  </si>
  <si>
    <t>Hannemoon HM Shere Khan</t>
  </si>
  <si>
    <t>Tiger</t>
  </si>
  <si>
    <t>Aaniston Come Upstairs</t>
  </si>
  <si>
    <t>Lönnborg Petronella</t>
  </si>
  <si>
    <t>Raceheart´s MB Loki</t>
  </si>
  <si>
    <t>Milton</t>
  </si>
  <si>
    <t>EJ LICENS</t>
  </si>
  <si>
    <t>Familj</t>
  </si>
  <si>
    <t>SVART BUR</t>
  </si>
  <si>
    <t>2/5-19 prov KD</t>
  </si>
  <si>
    <t>Far</t>
  </si>
  <si>
    <t>Mor</t>
  </si>
  <si>
    <t>Kennel</t>
  </si>
  <si>
    <t>Uppfödare</t>
  </si>
  <si>
    <t>Adress</t>
  </si>
  <si>
    <t>AXRACE'S</t>
  </si>
  <si>
    <t>Axelsson Torsten</t>
  </si>
  <si>
    <t>Halmstad</t>
  </si>
  <si>
    <t>Ghan Buri Ghan's Moon Quake Shake</t>
  </si>
  <si>
    <t>Axrace's Caffe Noisette</t>
  </si>
  <si>
    <t>FLODASKOGENS</t>
  </si>
  <si>
    <t>Helgesson Jan/Helgesson Eva</t>
  </si>
  <si>
    <t>Katrineholm</t>
  </si>
  <si>
    <t>Damien Rice Cinpress</t>
  </si>
  <si>
    <t>Axrace's Wake Up Call</t>
  </si>
  <si>
    <t>Emmaboda</t>
  </si>
  <si>
    <t>Goat-Wool Ylva</t>
  </si>
  <si>
    <t>GOAT-WOOL</t>
  </si>
  <si>
    <t>Lundqvist Peggy</t>
  </si>
  <si>
    <t>Norra Sorunda</t>
  </si>
  <si>
    <t>Mibisan's Miss Curly Sue</t>
  </si>
  <si>
    <t>CRAZY OWL'S</t>
  </si>
  <si>
    <t>Uggla Katarina</t>
  </si>
  <si>
    <t>Malmköping</t>
  </si>
  <si>
    <t>Ringdove Jamiroquai</t>
  </si>
  <si>
    <t>Axrace's Sweet Poppy</t>
  </si>
  <si>
    <t>Raceheart's Mb Bootstrap</t>
  </si>
  <si>
    <t>Qetesh Soda Chic</t>
  </si>
  <si>
    <t>HANNEMOON</t>
  </si>
  <si>
    <t>Andersen Hanne</t>
  </si>
  <si>
    <t>Vretstorp</t>
  </si>
  <si>
    <t>King Of My Heart v. Dia-Robinne</t>
  </si>
  <si>
    <t>Winsome Yankees Elmore</t>
  </si>
  <si>
    <t>Raceheart's Mb Elisabeth Swann</t>
  </si>
  <si>
    <r>
      <t>Helgesson Jan/Helgesson Eva, Katrineholm</t>
    </r>
    <r>
      <rPr>
        <i/>
        <sz val="8"/>
        <rFont val="Arial"/>
        <family val="2"/>
      </rPr>
      <t xml:space="preserve">
Mor: Axrace's Caffe Noisette
Far: Ghan Buri Ghan's Moon Quake Shake</t>
    </r>
  </si>
  <si>
    <r>
      <t>Berglund Mike, Emmaboda</t>
    </r>
    <r>
      <rPr>
        <i/>
        <sz val="8"/>
        <rFont val="Arial"/>
        <family val="2"/>
      </rPr>
      <t xml:space="preserve">
Mor: Axrace's Wake Up Call
Far: Damien Rice Cinpress</t>
    </r>
  </si>
  <si>
    <r>
      <t>Lundqvist Peggy, Norra Sorunda</t>
    </r>
    <r>
      <rPr>
        <i/>
        <sz val="8"/>
        <rFont val="Arial"/>
        <family val="2"/>
      </rPr>
      <t xml:space="preserve">
Mor: Goat-Wool Ylva
Far: Ghan Buri Ghan's Moon Quake Shake</t>
    </r>
  </si>
  <si>
    <r>
      <t>Axelsson Torsten, Halmstad</t>
    </r>
    <r>
      <rPr>
        <i/>
        <sz val="8"/>
        <rFont val="Arial"/>
        <family val="2"/>
      </rPr>
      <t xml:space="preserve">
Mor: Axrace's Sweet Poppy
Far: Ringdove Jamiroquai</t>
    </r>
  </si>
  <si>
    <r>
      <t>Andersen Hanne, Vretstorp</t>
    </r>
    <r>
      <rPr>
        <i/>
        <sz val="8"/>
        <rFont val="Arial"/>
        <family val="2"/>
      </rPr>
      <t xml:space="preserve">
Mor: Qetesh Soda Chic
Far: Raceheart's Mb Bootstrap</t>
    </r>
  </si>
  <si>
    <r>
      <t>Uggla Katarina, Malmköping</t>
    </r>
    <r>
      <rPr>
        <i/>
        <sz val="8"/>
        <rFont val="Arial"/>
        <family val="2"/>
      </rPr>
      <t xml:space="preserve">
Mor: Mibisan's Miss Curly Sue
Far: King Of My Heart v. Dia-Robinne</t>
    </r>
  </si>
  <si>
    <r>
      <t>Berglund Mike, Emmaboda</t>
    </r>
    <r>
      <rPr>
        <i/>
        <sz val="8"/>
        <rFont val="Arial"/>
        <family val="2"/>
      </rPr>
      <t xml:space="preserve">
Mor: Raceheart's Mb Elisabeth Swann
Far: Winsome Yankees Elmore</t>
    </r>
  </si>
  <si>
    <t>13.03.16</t>
  </si>
  <si>
    <t xml:space="preserve">Goat-Wools Zappa </t>
  </si>
  <si>
    <t>Musse</t>
  </si>
  <si>
    <t>14.05.10</t>
  </si>
  <si>
    <t>16.07.12</t>
  </si>
  <si>
    <t xml:space="preserve">RACEHEART'S </t>
  </si>
  <si>
    <t>15.11.25</t>
  </si>
  <si>
    <t>9,20 RÖ</t>
  </si>
  <si>
    <t>Adolfsson Lars</t>
  </si>
  <si>
    <t>9,22 RÖ</t>
  </si>
  <si>
    <t>17.11.01</t>
  </si>
  <si>
    <t>18.04.15</t>
  </si>
  <si>
    <t>RaceHeart's MB Thor</t>
  </si>
  <si>
    <t>Zarco</t>
  </si>
  <si>
    <t>19.12.26</t>
  </si>
  <si>
    <t>19/6-21 täv 14/8-21 täv</t>
  </si>
  <si>
    <t>Goat-Wool Bowmore</t>
  </si>
  <si>
    <t>Buster</t>
  </si>
  <si>
    <t>20.07.17</t>
  </si>
  <si>
    <t>14/8-21 täv 25/9-21 täv</t>
  </si>
  <si>
    <t>Goat-Wool Xante</t>
  </si>
  <si>
    <t>Goat-Wool Zissi</t>
  </si>
  <si>
    <t>Quidditch In A Room In Ultuna</t>
  </si>
  <si>
    <t>Bobo</t>
  </si>
  <si>
    <t>19.04.06</t>
  </si>
  <si>
    <t>Lundin Anna</t>
  </si>
  <si>
    <t>Quidditch Astrid Lindgren</t>
  </si>
  <si>
    <t>QUIDDITCH</t>
  </si>
  <si>
    <t>Västerås</t>
  </si>
  <si>
    <t>Airway Supersonic</t>
  </si>
  <si>
    <t>Hannemoon HM Black Jade</t>
  </si>
  <si>
    <t>Max</t>
  </si>
  <si>
    <t>20.09.01</t>
  </si>
  <si>
    <t>Raceheart's Mb Charmander</t>
  </si>
  <si>
    <r>
      <t>Flodaskogens Gozzen</t>
    </r>
    <r>
      <rPr>
        <i/>
        <sz val="8"/>
        <rFont val="Arial"/>
        <family val="2"/>
      </rPr>
      <t xml:space="preserve">
13.03.16
Ägr: Nilsson Katarina</t>
    </r>
  </si>
  <si>
    <r>
      <t xml:space="preserve">Goat-Wools Zappa </t>
    </r>
    <r>
      <rPr>
        <i/>
        <sz val="8"/>
        <rFont val="Arial"/>
        <family val="2"/>
      </rPr>
      <t xml:space="preserve">
14.05.10
Ägr: Petersson Eva</t>
    </r>
  </si>
  <si>
    <r>
      <t>Goat-Wool Zeppelin</t>
    </r>
    <r>
      <rPr>
        <i/>
        <sz val="8"/>
        <rFont val="Arial"/>
        <family val="2"/>
      </rPr>
      <t xml:space="preserve">
14.05.10
Ägr: Sjöberg Monica</t>
    </r>
  </si>
  <si>
    <r>
      <t>RaceHeart´s MB Charmander</t>
    </r>
    <r>
      <rPr>
        <i/>
        <sz val="8"/>
        <rFont val="Arial"/>
        <family val="2"/>
      </rPr>
      <t xml:space="preserve">
16.07.12
Ägr: Petersson Eva</t>
    </r>
  </si>
  <si>
    <r>
      <t>Axrace's Admiral Rodney</t>
    </r>
    <r>
      <rPr>
        <i/>
        <sz val="8"/>
        <rFont val="Arial"/>
        <family val="2"/>
      </rPr>
      <t xml:space="preserve">
15.11.25
Ägr: Nilsson Katarina</t>
    </r>
  </si>
  <si>
    <r>
      <t>Crazy Owl´s Björn Järnsida</t>
    </r>
    <r>
      <rPr>
        <i/>
        <sz val="8"/>
        <rFont val="Arial"/>
        <family val="2"/>
      </rPr>
      <t xml:space="preserve">
18.04.15
Ägr: Sjöberg Monica</t>
    </r>
  </si>
  <si>
    <r>
      <t>RaceHeart's MB Thor</t>
    </r>
    <r>
      <rPr>
        <i/>
        <sz val="8"/>
        <rFont val="Arial"/>
        <family val="2"/>
      </rPr>
      <t xml:space="preserve">
19.12.26
Ägr: Adolfsson Lars</t>
    </r>
  </si>
  <si>
    <r>
      <t>Raceheart´s MB Loki</t>
    </r>
    <r>
      <rPr>
        <i/>
        <sz val="8"/>
        <rFont val="Arial"/>
        <family val="2"/>
      </rPr>
      <t xml:space="preserve">
19.12.26
Ägr: Oscarson Jan</t>
    </r>
  </si>
  <si>
    <r>
      <t>Goat-Wool Bowmore</t>
    </r>
    <r>
      <rPr>
        <i/>
        <sz val="8"/>
        <rFont val="Arial"/>
        <family val="2"/>
      </rPr>
      <t xml:space="preserve">
20.07.17
Ägr: Nilsson Katarina</t>
    </r>
  </si>
  <si>
    <r>
      <t>Lundqvist Peggy, Norra Sorunda</t>
    </r>
    <r>
      <rPr>
        <i/>
        <sz val="8"/>
        <rFont val="Arial"/>
        <family val="2"/>
      </rPr>
      <t xml:space="preserve">
Mor: Goat-Wool Zissi
Far: Goat-Wool Xante</t>
    </r>
  </si>
  <si>
    <r>
      <t>Quidditch In A Room In Ultuna</t>
    </r>
    <r>
      <rPr>
        <i/>
        <sz val="8"/>
        <rFont val="Arial"/>
        <family val="2"/>
      </rPr>
      <t xml:space="preserve">
19.04.06
Ägr: Lundin Anna</t>
    </r>
  </si>
  <si>
    <r>
      <t>Lönnborg Petronella, Västerås</t>
    </r>
    <r>
      <rPr>
        <i/>
        <sz val="8"/>
        <rFont val="Arial"/>
        <family val="2"/>
      </rPr>
      <t xml:space="preserve">
Mor: Quidditch Astrid Lindgren
Far: Aaniston Come Upstairs</t>
    </r>
  </si>
  <si>
    <r>
      <t>Hannemoon HM Black Jade</t>
    </r>
    <r>
      <rPr>
        <i/>
        <sz val="8"/>
        <rFont val="Arial"/>
        <family val="2"/>
      </rPr>
      <t xml:space="preserve">
20.09.01
Ägr: Petersson Eva</t>
    </r>
  </si>
  <si>
    <r>
      <t>Andersen Hanne, Vretstorp</t>
    </r>
    <r>
      <rPr>
        <i/>
        <sz val="8"/>
        <rFont val="Arial"/>
        <family val="2"/>
      </rPr>
      <t xml:space="preserve">
Mor: Airway Supersonic
Far: Raceheart's Mb Charmander</t>
    </r>
  </si>
  <si>
    <t xml:space="preserve"> 2B 3B 4B</t>
  </si>
  <si>
    <t xml:space="preserve">9,20 RÖ </t>
  </si>
  <si>
    <t xml:space="preserve">9,22 RÖ </t>
  </si>
  <si>
    <r>
      <t>Hannemoon HM Shere Khan</t>
    </r>
    <r>
      <rPr>
        <i/>
        <sz val="8"/>
        <rFont val="Arial"/>
        <family val="2"/>
      </rPr>
      <t xml:space="preserve">
17.11.01
Ägr: Petersson Eva</t>
    </r>
  </si>
  <si>
    <t>x</t>
  </si>
  <si>
    <t>10,12 GR</t>
  </si>
  <si>
    <t>10,16 GU</t>
  </si>
  <si>
    <t>9,46 RÖ</t>
  </si>
  <si>
    <t>9,09 RÖ</t>
  </si>
  <si>
    <t>9,06 RÖ</t>
  </si>
  <si>
    <t>9,54 RÖ9,9</t>
  </si>
  <si>
    <t>Burnt Sienna Chevron</t>
  </si>
  <si>
    <t>Plura</t>
  </si>
  <si>
    <t>19.01.07</t>
  </si>
  <si>
    <t>Carin Ebbesdotter</t>
  </si>
  <si>
    <t>SÖD</t>
  </si>
  <si>
    <t>10,37 GR</t>
  </si>
  <si>
    <t>Albicans Online</t>
  </si>
  <si>
    <t>Burnt Sienna Mallory</t>
  </si>
  <si>
    <t>BURNT SIENNA</t>
  </si>
  <si>
    <t>Winder Lisa</t>
  </si>
  <si>
    <t>Örebro</t>
  </si>
  <si>
    <t>9,35 RÖ</t>
  </si>
  <si>
    <t>9,37 RÖ</t>
  </si>
  <si>
    <t>Calling You Ringo</t>
  </si>
  <si>
    <t>Juli</t>
  </si>
  <si>
    <t>18.02.12</t>
  </si>
  <si>
    <t>Lundberg Victoria</t>
  </si>
  <si>
    <t>9,96 GU</t>
  </si>
  <si>
    <t>Just Nosy Sandstorm</t>
  </si>
  <si>
    <t>Play A While Black Rose</t>
  </si>
  <si>
    <t>CALLING YOU</t>
  </si>
  <si>
    <t>Heldemar Åsa</t>
  </si>
  <si>
    <t>Hefaistion Z Ostrisova Domu</t>
  </si>
  <si>
    <t>Bayek</t>
  </si>
  <si>
    <t>21.04.29</t>
  </si>
  <si>
    <t>Johansson Minus</t>
  </si>
  <si>
    <t>Champ Supersonic</t>
  </si>
  <si>
    <t>Ronie</t>
  </si>
  <si>
    <t>Z OSIRISOVA DOMU</t>
  </si>
  <si>
    <t>Vit Cerny</t>
  </si>
  <si>
    <t>Tjeckien</t>
  </si>
  <si>
    <t>10,41 GR</t>
  </si>
  <si>
    <t>9,11 RÖ</t>
  </si>
  <si>
    <r>
      <t>Burnt Sienna Chevron</t>
    </r>
    <r>
      <rPr>
        <i/>
        <sz val="8"/>
        <rFont val="Arial"/>
        <family val="2"/>
      </rPr>
      <t xml:space="preserve">
19.01.07
Ägr: Carin Ebbesdotter</t>
    </r>
  </si>
  <si>
    <r>
      <t>Winder Lisa, Örebro</t>
    </r>
    <r>
      <rPr>
        <i/>
        <sz val="8"/>
        <rFont val="Arial"/>
        <family val="2"/>
      </rPr>
      <t xml:space="preserve">
Mor: Burnt Sienna Mallory
Far: Albicans Online</t>
    </r>
  </si>
  <si>
    <r>
      <t>Calling You Ringo</t>
    </r>
    <r>
      <rPr>
        <i/>
        <sz val="8"/>
        <rFont val="Arial"/>
        <family val="2"/>
      </rPr>
      <t xml:space="preserve">
18.02.12
Ägr: Lundberg Victoria</t>
    </r>
  </si>
  <si>
    <r>
      <t>Heldemar Åsa, Örebro</t>
    </r>
    <r>
      <rPr>
        <i/>
        <sz val="8"/>
        <rFont val="Arial"/>
        <family val="2"/>
      </rPr>
      <t xml:space="preserve">
Mor: Play A While Black Rose
Far: Just Nosy Sandstorm</t>
    </r>
  </si>
  <si>
    <r>
      <t>Hefaistion Z Ostrisova Domu</t>
    </r>
    <r>
      <rPr>
        <i/>
        <sz val="8"/>
        <rFont val="Arial"/>
        <family val="2"/>
      </rPr>
      <t xml:space="preserve">
21.04.29
Ägr: Johansson Minus</t>
    </r>
  </si>
  <si>
    <r>
      <t>Vit Cerny, Tjeckien</t>
    </r>
    <r>
      <rPr>
        <i/>
        <sz val="8"/>
        <rFont val="Arial"/>
        <family val="2"/>
      </rPr>
      <t xml:space="preserve">
Mor: Ronie
Far: Champ Supersonic</t>
    </r>
  </si>
  <si>
    <t xml:space="preserve"> 1R 2R 3R 4R 1B 1V 2V 3V 4V 1S 2S 3S</t>
  </si>
  <si>
    <t xml:space="preserve">10,12 GR </t>
  </si>
  <si>
    <t xml:space="preserve">10,16 GU </t>
  </si>
  <si>
    <t xml:space="preserve">9,46 RÖ </t>
  </si>
  <si>
    <t xml:space="preserve">9,09 RÖ </t>
  </si>
  <si>
    <t xml:space="preserve">9,06 RÖ </t>
  </si>
  <si>
    <t xml:space="preserve">9,54 RÖ9,9 </t>
  </si>
  <si>
    <t xml:space="preserve">10,37 GR </t>
  </si>
  <si>
    <t xml:space="preserve">9,35 RÖ </t>
  </si>
  <si>
    <t xml:space="preserve">9,37 RÖ </t>
  </si>
  <si>
    <t xml:space="preserve">9,96 GU </t>
  </si>
  <si>
    <t xml:space="preserve">10,41 GR </t>
  </si>
  <si>
    <t xml:space="preserve">9,11 RÖ </t>
  </si>
  <si>
    <t>4R</t>
  </si>
  <si>
    <t>3R</t>
  </si>
  <si>
    <t>3V</t>
  </si>
  <si>
    <t>4V</t>
  </si>
  <si>
    <t>1B</t>
  </si>
  <si>
    <t>2R</t>
  </si>
  <si>
    <t>2V</t>
  </si>
  <si>
    <t>1V</t>
  </si>
  <si>
    <t>5B</t>
  </si>
  <si>
    <t>1R</t>
  </si>
  <si>
    <t>5R</t>
  </si>
  <si>
    <t>5V</t>
  </si>
  <si>
    <t>4B</t>
  </si>
  <si>
    <t>2B</t>
  </si>
  <si>
    <t>3B</t>
  </si>
  <si>
    <t>9.19</t>
  </si>
  <si>
    <t>9.58</t>
  </si>
  <si>
    <t>9.55</t>
  </si>
  <si>
    <t>10.30</t>
  </si>
  <si>
    <t>9.98</t>
  </si>
  <si>
    <t>struken</t>
  </si>
  <si>
    <t>10.07</t>
  </si>
  <si>
    <t>9.88</t>
  </si>
  <si>
    <t>9.45</t>
  </si>
  <si>
    <t>9.34</t>
  </si>
  <si>
    <t>9.26</t>
  </si>
  <si>
    <t>9.09</t>
  </si>
  <si>
    <t>9.13</t>
  </si>
  <si>
    <t>9.37</t>
  </si>
  <si>
    <t>9.27</t>
  </si>
  <si>
    <t>Dubblad tid</t>
  </si>
  <si>
    <t>10.01</t>
  </si>
  <si>
    <t>Struken</t>
  </si>
  <si>
    <t>9.81</t>
  </si>
  <si>
    <t>10.05</t>
  </si>
  <si>
    <t>9.22</t>
  </si>
  <si>
    <t>9.06</t>
  </si>
  <si>
    <t>8.97</t>
  </si>
  <si>
    <t>10.28</t>
  </si>
  <si>
    <t>9.89</t>
  </si>
  <si>
    <t>9.83</t>
  </si>
  <si>
    <t>9.54</t>
  </si>
  <si>
    <t>9.67</t>
  </si>
  <si>
    <t>9.36</t>
  </si>
  <si>
    <t>9.23</t>
  </si>
  <si>
    <t>9.47</t>
  </si>
  <si>
    <t>9.32</t>
  </si>
  <si>
    <t>9.01</t>
  </si>
  <si>
    <t>9.03</t>
  </si>
  <si>
    <t>9.10</t>
  </si>
  <si>
    <t>8.95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</si>
</sst>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00000"/>
    <numFmt numFmtId="165" formatCode="#,##0&quot; &quot;"/>
    <numFmt numFmtId="166" formatCode="@&quot; &quot;"/>
    <numFmt numFmtId="167" formatCode="#,##0.00&quot; &quot;"/>
    <numFmt numFmtId="168" formatCode="00"/>
    <numFmt numFmtId="169" formatCode="\ \ \ @"/>
    <numFmt numFmtId="170" formatCode="#,###,###,##0&quot;  &quot;"/>
  </numFmts>
  <fonts count="16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1"/>
      <name val="Arial"/>
      <family val="2"/>
    </font>
    <font>
      <b/>
      <i/>
      <u/>
      <sz val="10"/>
      <name val="Arial"/>
      <family val="2"/>
    </font>
    <font>
      <i/>
      <sz val="8"/>
      <name val="Arial"/>
      <family val="2"/>
    </font>
    <font>
      <i/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0">
    <xf numFmtId="0" fontId="0" fillId="0" borderId="0">
      <alignment vertical="center"/>
    </xf>
    <xf numFmtId="164" fontId="1" fillId="0" borderId="0" applyFont="0" applyFill="0" applyBorder="0" applyProtection="0">
      <alignment horizontal="left" vertical="center"/>
    </xf>
    <xf numFmtId="164" fontId="10" fillId="0" borderId="0" applyFont="0" applyFill="0" applyBorder="0" applyProtection="0">
      <alignment horizontal="left" vertical="center"/>
    </xf>
    <xf numFmtId="0" fontId="10" fillId="0" borderId="1" applyNumberFormat="0" applyFill="0" applyProtection="0">
      <alignment vertical="top" wrapText="1"/>
    </xf>
    <xf numFmtId="165" fontId="1" fillId="0" borderId="0" applyFont="0" applyFill="0" applyBorder="0" applyAlignment="0" applyProtection="0"/>
    <xf numFmtId="166" fontId="1" fillId="0" borderId="0" applyFont="0" applyFill="0" applyBorder="0" applyProtection="0">
      <alignment horizontal="right" vertical="top"/>
    </xf>
    <xf numFmtId="167" fontId="1" fillId="0" borderId="0" applyFont="0" applyFill="0" applyBorder="0" applyAlignment="0" applyProtection="0"/>
    <xf numFmtId="170" fontId="1" fillId="0" borderId="0" applyFont="0" applyFill="0" applyBorder="0" applyProtection="0">
      <alignment horizontal="right" vertical="center"/>
    </xf>
    <xf numFmtId="0" fontId="10" fillId="0" borderId="0" applyFill="0" applyBorder="0" applyProtection="0">
      <alignment vertical="center"/>
    </xf>
    <xf numFmtId="164" fontId="1" fillId="0" borderId="0" applyNumberFormat="0" applyFont="0" applyFill="0" applyBorder="0" applyProtection="0">
      <alignment horizontal="left" vertical="top" wrapText="1"/>
    </xf>
  </cellStyleXfs>
  <cellXfs count="133">
    <xf numFmtId="0" fontId="0" fillId="0" borderId="0" xfId="0">
      <alignment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quotePrefix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0" fillId="0" borderId="3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6" fillId="0" borderId="0" xfId="0" applyFont="1" applyFill="1">
      <alignment vertical="center"/>
    </xf>
    <xf numFmtId="0" fontId="7" fillId="0" borderId="4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NumberFormat="1" applyFont="1" applyFill="1" applyBorder="1" applyAlignment="1">
      <alignment horizontal="centerContinuous" vertical="center"/>
    </xf>
    <xf numFmtId="0" fontId="0" fillId="0" borderId="0" xfId="0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right" vertical="center"/>
    </xf>
    <xf numFmtId="0" fontId="6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quotePrefix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0" fillId="0" borderId="0" xfId="8" applyFill="1">
      <alignment vertical="center"/>
    </xf>
    <xf numFmtId="0" fontId="4" fillId="0" borderId="0" xfId="8" applyFont="1" applyFill="1" applyAlignment="1">
      <alignment horizontal="center" vertical="center"/>
    </xf>
    <xf numFmtId="0" fontId="11" fillId="2" borderId="6" xfId="8" applyFont="1" applyFill="1" applyBorder="1" applyAlignment="1">
      <alignment horizontal="center" vertical="center"/>
    </xf>
    <xf numFmtId="0" fontId="11" fillId="3" borderId="6" xfId="8" applyFont="1" applyFill="1" applyBorder="1" applyAlignment="1">
      <alignment horizontal="center" vertical="center"/>
    </xf>
    <xf numFmtId="0" fontId="4" fillId="4" borderId="6" xfId="8" applyFont="1" applyFill="1" applyBorder="1" applyAlignment="1">
      <alignment horizontal="center" vertical="center"/>
    </xf>
    <xf numFmtId="0" fontId="11" fillId="5" borderId="6" xfId="8" applyFont="1" applyFill="1" applyBorder="1" applyAlignment="1">
      <alignment horizontal="center" vertical="center"/>
    </xf>
    <xf numFmtId="0" fontId="10" fillId="0" borderId="0" xfId="8" applyFill="1" applyAlignment="1">
      <alignment horizontal="left" vertical="center"/>
    </xf>
    <xf numFmtId="0" fontId="10" fillId="0" borderId="0" xfId="8" applyFill="1" applyAlignment="1">
      <alignment horizontal="center" vertical="center"/>
    </xf>
    <xf numFmtId="0" fontId="0" fillId="0" borderId="0" xfId="0" applyAlignment="1" applyProtection="1">
      <alignment horizontal="left" vertical="center"/>
    </xf>
    <xf numFmtId="168" fontId="0" fillId="0" borderId="0" xfId="0" applyNumberFormat="1" applyAlignment="1" applyProtection="1">
      <alignment horizontal="left" vertical="center"/>
    </xf>
    <xf numFmtId="0" fontId="0" fillId="0" borderId="0" xfId="0" applyAlignment="1" applyProtection="1">
      <alignment horizontal="left" vertical="center"/>
      <protection locked="0"/>
    </xf>
    <xf numFmtId="0" fontId="10" fillId="0" borderId="0" xfId="8" applyFont="1" applyFill="1">
      <alignment vertical="center"/>
    </xf>
    <xf numFmtId="0" fontId="0" fillId="0" borderId="0" xfId="0" applyAlignment="1">
      <alignment horizontal="centerContinuous" vertical="center"/>
    </xf>
    <xf numFmtId="0" fontId="7" fillId="0" borderId="0" xfId="0" applyFo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</xf>
    <xf numFmtId="0" fontId="0" fillId="0" borderId="0" xfId="0" applyProtection="1">
      <alignment vertical="center"/>
    </xf>
    <xf numFmtId="2" fontId="0" fillId="0" borderId="0" xfId="0" applyNumberFormat="1" applyProtection="1">
      <alignment vertical="center"/>
      <protection locked="0"/>
    </xf>
    <xf numFmtId="2" fontId="0" fillId="0" borderId="0" xfId="0" applyNumberForma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5" fillId="0" borderId="0" xfId="0" applyFont="1" applyProtection="1">
      <alignment vertical="center"/>
    </xf>
    <xf numFmtId="0" fontId="0" fillId="0" borderId="10" xfId="0" applyBorder="1" applyProtection="1">
      <alignment vertical="center"/>
    </xf>
    <xf numFmtId="0" fontId="0" fillId="0" borderId="6" xfId="0" applyBorder="1" applyProtection="1">
      <alignment vertical="center"/>
    </xf>
    <xf numFmtId="0" fontId="0" fillId="0" borderId="11" xfId="0" applyBorder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2" fontId="0" fillId="0" borderId="10" xfId="0" applyNumberFormat="1" applyBorder="1" applyProtection="1">
      <alignment vertical="center"/>
      <protection locked="0"/>
    </xf>
    <xf numFmtId="2" fontId="0" fillId="0" borderId="6" xfId="0" applyNumberFormat="1" applyBorder="1" applyProtection="1">
      <alignment vertical="center"/>
      <protection locked="0"/>
    </xf>
    <xf numFmtId="2" fontId="0" fillId="0" borderId="11" xfId="0" applyNumberFormat="1" applyBorder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9" fillId="0" borderId="0" xfId="0" applyFont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12" fillId="2" borderId="0" xfId="8" applyFont="1" applyFill="1" applyAlignment="1">
      <alignment horizontal="right" vertical="center"/>
    </xf>
    <xf numFmtId="0" fontId="12" fillId="4" borderId="0" xfId="8" applyFont="1" applyFill="1" applyAlignment="1">
      <alignment horizontal="right" vertical="center"/>
    </xf>
    <xf numFmtId="0" fontId="12" fillId="5" borderId="0" xfId="8" applyFont="1" applyFill="1" applyAlignment="1">
      <alignment horizontal="right" vertical="center"/>
    </xf>
    <xf numFmtId="0" fontId="10" fillId="0" borderId="0" xfId="8" applyFont="1" applyFill="1" applyAlignment="1">
      <alignment horizontal="right" vertical="center"/>
    </xf>
    <xf numFmtId="0" fontId="5" fillId="0" borderId="0" xfId="8" applyFont="1" applyFill="1" applyAlignment="1">
      <alignment horizontal="center" vertical="center"/>
    </xf>
    <xf numFmtId="0" fontId="12" fillId="0" borderId="0" xfId="8" applyFont="1" applyFill="1" applyAlignment="1">
      <alignment horizontal="right" vertical="center"/>
    </xf>
    <xf numFmtId="0" fontId="12" fillId="0" borderId="0" xfId="8" applyFont="1" applyFill="1" applyAlignment="1">
      <alignment horizontal="center" vertical="center"/>
    </xf>
    <xf numFmtId="0" fontId="12" fillId="0" borderId="0" xfId="8" applyFont="1" applyFill="1">
      <alignment vertical="center"/>
    </xf>
    <xf numFmtId="0" fontId="0" fillId="0" borderId="18" xfId="0" applyBorder="1" applyProtection="1">
      <alignment vertical="center"/>
    </xf>
    <xf numFmtId="0" fontId="5" fillId="0" borderId="19" xfId="0" applyFont="1" applyBorder="1" applyAlignment="1" applyProtection="1">
      <alignment horizontal="center" vertical="center"/>
    </xf>
    <xf numFmtId="0" fontId="3" fillId="0" borderId="13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</xf>
    <xf numFmtId="168" fontId="4" fillId="0" borderId="0" xfId="0" applyNumberFormat="1" applyFont="1" applyAlignment="1" applyProtection="1">
      <alignment horizontal="left" vertical="center"/>
    </xf>
    <xf numFmtId="0" fontId="4" fillId="0" borderId="0" xfId="0" applyFont="1" applyFill="1" applyBorder="1">
      <alignment vertical="center"/>
    </xf>
    <xf numFmtId="0" fontId="1" fillId="0" borderId="0" xfId="0" applyFont="1" applyFill="1" applyBorder="1" applyProtection="1">
      <alignment vertical="center"/>
      <protection locked="0"/>
    </xf>
    <xf numFmtId="0" fontId="1" fillId="0" borderId="0" xfId="0" applyFont="1" applyFill="1" applyBorder="1">
      <alignment vertical="center"/>
    </xf>
    <xf numFmtId="2" fontId="1" fillId="0" borderId="0" xfId="0" applyNumberFormat="1" applyFont="1" applyFill="1" applyBorder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>
      <alignment vertical="center"/>
    </xf>
    <xf numFmtId="0" fontId="1" fillId="0" borderId="10" xfId="0" applyFont="1" applyFill="1" applyBorder="1" applyProtection="1">
      <alignment vertical="center"/>
      <protection locked="0"/>
    </xf>
    <xf numFmtId="0" fontId="1" fillId="0" borderId="10" xfId="0" applyFont="1" applyFill="1" applyBorder="1">
      <alignment vertical="center"/>
    </xf>
    <xf numFmtId="2" fontId="1" fillId="0" borderId="10" xfId="0" applyNumberFormat="1" applyFont="1" applyFill="1" applyBorder="1" applyProtection="1">
      <alignment vertical="center"/>
      <protection locked="0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Protection="1">
      <alignment vertical="center"/>
      <protection locked="0"/>
    </xf>
    <xf numFmtId="0" fontId="1" fillId="0" borderId="8" xfId="0" applyFont="1" applyFill="1" applyBorder="1">
      <alignment vertical="center"/>
    </xf>
    <xf numFmtId="0" fontId="1" fillId="0" borderId="6" xfId="0" applyFont="1" applyFill="1" applyBorder="1" applyProtection="1">
      <alignment vertical="center"/>
      <protection locked="0"/>
    </xf>
    <xf numFmtId="0" fontId="1" fillId="0" borderId="6" xfId="0" applyFont="1" applyFill="1" applyBorder="1">
      <alignment vertical="center"/>
    </xf>
    <xf numFmtId="2" fontId="1" fillId="0" borderId="6" xfId="0" applyNumberFormat="1" applyFont="1" applyFill="1" applyBorder="1" applyProtection="1">
      <alignment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Protection="1">
      <alignment vertical="center"/>
      <protection locked="0"/>
    </xf>
    <xf numFmtId="0" fontId="1" fillId="0" borderId="9" xfId="0" applyFont="1" applyFill="1" applyBorder="1">
      <alignment vertical="center"/>
    </xf>
    <xf numFmtId="0" fontId="1" fillId="0" borderId="11" xfId="0" applyFont="1" applyFill="1" applyBorder="1" applyProtection="1">
      <alignment vertical="center"/>
      <protection locked="0"/>
    </xf>
    <xf numFmtId="0" fontId="1" fillId="0" borderId="11" xfId="0" applyFont="1" applyFill="1" applyBorder="1">
      <alignment vertical="center"/>
    </xf>
    <xf numFmtId="2" fontId="1" fillId="0" borderId="11" xfId="0" applyNumberFormat="1" applyFont="1" applyFill="1" applyBorder="1" applyProtection="1">
      <alignment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Protection="1">
      <alignment vertical="center"/>
      <protection locked="0"/>
    </xf>
    <xf numFmtId="0" fontId="12" fillId="6" borderId="0" xfId="8" applyFont="1" applyFill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2" fillId="7" borderId="0" xfId="8" applyFont="1" applyFill="1" applyAlignment="1">
      <alignment horizontal="right" vertical="center"/>
    </xf>
    <xf numFmtId="0" fontId="12" fillId="3" borderId="0" xfId="8" applyFont="1" applyFill="1" applyAlignment="1">
      <alignment horizontal="right"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0" xfId="0" applyFont="1">
      <alignment vertical="center"/>
    </xf>
    <xf numFmtId="169" fontId="1" fillId="0" borderId="0" xfId="0" applyNumberFormat="1" applyFont="1">
      <alignment vertical="center"/>
    </xf>
    <xf numFmtId="0" fontId="10" fillId="2" borderId="0" xfId="8" applyFont="1" applyFill="1" applyAlignment="1">
      <alignment horizontal="right" vertical="center"/>
    </xf>
    <xf numFmtId="0" fontId="15" fillId="0" borderId="6" xfId="0" applyFont="1" applyFill="1" applyBorder="1" applyProtection="1">
      <alignment vertical="center"/>
      <protection locked="0"/>
    </xf>
    <xf numFmtId="0" fontId="15" fillId="0" borderId="6" xfId="0" applyFont="1" applyFill="1" applyBorder="1">
      <alignment vertical="center"/>
    </xf>
    <xf numFmtId="0" fontId="1" fillId="0" borderId="10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>
      <alignment vertical="center"/>
    </xf>
    <xf numFmtId="14" fontId="0" fillId="0" borderId="0" xfId="0" applyNumberFormat="1" applyAlignment="1" applyProtection="1">
      <alignment horizontal="left" vertical="center"/>
      <protection locked="0"/>
    </xf>
  </cellXfs>
  <cellStyles count="10">
    <cellStyle name="Date 6 digits" xfId="1"/>
    <cellStyle name="Date000125" xfId="2"/>
    <cellStyle name="Header" xfId="3"/>
    <cellStyle name="Money" xfId="4"/>
    <cellStyle name="Money header" xfId="5"/>
    <cellStyle name="Money small" xfId="6"/>
    <cellStyle name="Money_Antal heat försök" xfId="7"/>
    <cellStyle name="Normal" xfId="0" builtinId="0"/>
    <cellStyle name="Normal_Antal heat försök" xfId="8"/>
    <cellStyle name="Wrap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AE4D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S16"/>
  <sheetViews>
    <sheetView zoomScaleNormal="100" workbookViewId="0">
      <selection activeCell="U16" sqref="U16"/>
    </sheetView>
  </sheetViews>
  <sheetFormatPr defaultRowHeight="12.75" x14ac:dyDescent="0.2"/>
  <cols>
    <col min="1" max="1" width="6" style="38" bestFit="1" customWidth="1"/>
    <col min="2" max="2" width="3" style="39" hidden="1" customWidth="1"/>
    <col min="3" max="3" width="2.140625" style="38" bestFit="1" customWidth="1"/>
    <col min="4" max="4" width="5.42578125" style="38" hidden="1" customWidth="1"/>
    <col min="5" max="5" width="26.5703125" style="38" bestFit="1" customWidth="1"/>
    <col min="6" max="6" width="11.28515625" style="38" hidden="1" customWidth="1"/>
    <col min="7" max="7" width="5.5703125" style="38" hidden="1" customWidth="1"/>
    <col min="8" max="8" width="4.5703125" style="38" bestFit="1" customWidth="1"/>
    <col min="9" max="9" width="16" style="38" bestFit="1" customWidth="1"/>
    <col min="10" max="10" width="5" style="38" customWidth="1"/>
    <col min="11" max="11" width="7.7109375" style="38" bestFit="1" customWidth="1"/>
    <col min="12" max="12" width="10.42578125" style="38" bestFit="1" customWidth="1"/>
    <col min="13" max="13" width="40.85546875" style="38" hidden="1" customWidth="1"/>
    <col min="14" max="14" width="11.5703125" style="38" hidden="1" customWidth="1"/>
    <col min="15" max="18" width="0" style="38" hidden="1" customWidth="1"/>
    <col min="19" max="16384" width="9.140625" style="38"/>
  </cols>
  <sheetData>
    <row r="1" spans="1:19" s="92" customFormat="1" x14ac:dyDescent="0.2">
      <c r="A1" s="92" t="s">
        <v>0</v>
      </c>
      <c r="B1" s="93" t="s">
        <v>1</v>
      </c>
      <c r="C1" s="92" t="s">
        <v>2</v>
      </c>
      <c r="D1" s="92" t="s">
        <v>3</v>
      </c>
      <c r="E1" s="92" t="s">
        <v>4</v>
      </c>
      <c r="F1" s="92" t="s">
        <v>5</v>
      </c>
      <c r="G1" s="92" t="s">
        <v>6</v>
      </c>
      <c r="H1" s="92" t="s">
        <v>7</v>
      </c>
      <c r="I1" s="92" t="s">
        <v>8</v>
      </c>
      <c r="J1" s="92" t="s">
        <v>9</v>
      </c>
      <c r="K1" s="92" t="s">
        <v>92</v>
      </c>
      <c r="L1" s="92" t="s">
        <v>10</v>
      </c>
      <c r="M1" s="92" t="s">
        <v>11</v>
      </c>
      <c r="N1" s="92" t="s">
        <v>95</v>
      </c>
      <c r="O1" s="92" t="s">
        <v>96</v>
      </c>
      <c r="P1" s="92" t="s">
        <v>97</v>
      </c>
      <c r="Q1" s="92" t="s">
        <v>98</v>
      </c>
      <c r="R1" s="92" t="s">
        <v>99</v>
      </c>
      <c r="S1" s="92" t="s">
        <v>12</v>
      </c>
    </row>
    <row r="2" spans="1:19" x14ac:dyDescent="0.2">
      <c r="A2" s="38">
        <v>1344</v>
      </c>
      <c r="B2" s="39">
        <v>15</v>
      </c>
      <c r="C2" s="40" t="s">
        <v>2</v>
      </c>
      <c r="D2" s="40" t="s">
        <v>188</v>
      </c>
      <c r="E2" s="40" t="s">
        <v>78</v>
      </c>
      <c r="F2" s="40" t="s">
        <v>79</v>
      </c>
      <c r="G2" s="40" t="s">
        <v>136</v>
      </c>
      <c r="H2" s="40" t="s">
        <v>13</v>
      </c>
      <c r="I2" s="40" t="s">
        <v>14</v>
      </c>
      <c r="J2" s="40" t="s">
        <v>15</v>
      </c>
      <c r="K2" s="40"/>
      <c r="L2" s="40" t="s">
        <v>189</v>
      </c>
      <c r="M2" s="40"/>
      <c r="N2" s="40" t="s">
        <v>103</v>
      </c>
      <c r="O2" s="40" t="s">
        <v>104</v>
      </c>
      <c r="P2" s="40" t="s">
        <v>105</v>
      </c>
      <c r="Q2" s="38" t="s">
        <v>106</v>
      </c>
      <c r="R2" s="38" t="s">
        <v>107</v>
      </c>
    </row>
    <row r="3" spans="1:19" x14ac:dyDescent="0.2">
      <c r="A3" s="38">
        <v>1362</v>
      </c>
      <c r="B3" s="39">
        <v>15</v>
      </c>
      <c r="C3" s="40" t="s">
        <v>2</v>
      </c>
      <c r="D3" s="40" t="s">
        <v>188</v>
      </c>
      <c r="E3" s="40" t="s">
        <v>137</v>
      </c>
      <c r="F3" s="40" t="s">
        <v>138</v>
      </c>
      <c r="G3" s="40" t="s">
        <v>139</v>
      </c>
      <c r="H3" s="40" t="s">
        <v>13</v>
      </c>
      <c r="I3" s="40" t="s">
        <v>84</v>
      </c>
      <c r="J3" s="40" t="s">
        <v>15</v>
      </c>
      <c r="K3" s="40"/>
      <c r="L3" s="40" t="s">
        <v>190</v>
      </c>
      <c r="M3" s="40"/>
      <c r="N3" s="40" t="s">
        <v>103</v>
      </c>
      <c r="O3" s="40" t="s">
        <v>111</v>
      </c>
      <c r="P3" s="40" t="s">
        <v>112</v>
      </c>
      <c r="Q3" s="38" t="s">
        <v>113</v>
      </c>
      <c r="R3" s="38" t="s">
        <v>114</v>
      </c>
    </row>
    <row r="4" spans="1:19" x14ac:dyDescent="0.2">
      <c r="A4" s="38">
        <v>1365</v>
      </c>
      <c r="B4" s="39">
        <v>15</v>
      </c>
      <c r="C4" s="40" t="s">
        <v>2</v>
      </c>
      <c r="D4" s="40" t="s">
        <v>188</v>
      </c>
      <c r="E4" s="40" t="s">
        <v>80</v>
      </c>
      <c r="F4" s="40" t="s">
        <v>81</v>
      </c>
      <c r="G4" s="40" t="s">
        <v>139</v>
      </c>
      <c r="H4" s="40" t="s">
        <v>13</v>
      </c>
      <c r="I4" s="40" t="s">
        <v>16</v>
      </c>
      <c r="J4" s="40" t="s">
        <v>17</v>
      </c>
      <c r="K4" s="40"/>
      <c r="L4" s="40" t="s">
        <v>191</v>
      </c>
      <c r="M4" s="40"/>
      <c r="N4" s="40" t="s">
        <v>103</v>
      </c>
      <c r="O4" s="40" t="s">
        <v>111</v>
      </c>
      <c r="P4" s="40" t="s">
        <v>112</v>
      </c>
      <c r="Q4" s="38" t="s">
        <v>113</v>
      </c>
      <c r="R4" s="38" t="s">
        <v>114</v>
      </c>
    </row>
    <row r="5" spans="1:19" x14ac:dyDescent="0.2">
      <c r="A5" s="38">
        <v>1435</v>
      </c>
      <c r="B5" s="39">
        <v>17</v>
      </c>
      <c r="C5" s="40" t="s">
        <v>2</v>
      </c>
      <c r="D5" s="40" t="s">
        <v>188</v>
      </c>
      <c r="E5" s="40" t="s">
        <v>82</v>
      </c>
      <c r="F5" s="40" t="s">
        <v>83</v>
      </c>
      <c r="G5" s="40" t="s">
        <v>140</v>
      </c>
      <c r="H5" s="40" t="s">
        <v>13</v>
      </c>
      <c r="I5" s="40" t="s">
        <v>84</v>
      </c>
      <c r="J5" s="40" t="s">
        <v>15</v>
      </c>
      <c r="K5" s="40"/>
      <c r="L5" s="40" t="s">
        <v>192</v>
      </c>
      <c r="M5" s="40"/>
      <c r="N5" s="40" t="s">
        <v>108</v>
      </c>
      <c r="O5" s="40" t="s">
        <v>109</v>
      </c>
      <c r="P5" s="40" t="s">
        <v>141</v>
      </c>
      <c r="Q5" s="38" t="s">
        <v>19</v>
      </c>
      <c r="R5" s="38" t="s">
        <v>110</v>
      </c>
    </row>
    <row r="6" spans="1:19" x14ac:dyDescent="0.2">
      <c r="A6" s="38">
        <v>1439</v>
      </c>
      <c r="B6" s="39">
        <v>17</v>
      </c>
      <c r="C6" s="40" t="s">
        <v>2</v>
      </c>
      <c r="D6" s="40" t="s">
        <v>188</v>
      </c>
      <c r="E6" s="40" t="s">
        <v>21</v>
      </c>
      <c r="F6" s="40" t="s">
        <v>75</v>
      </c>
      <c r="G6" s="40" t="s">
        <v>142</v>
      </c>
      <c r="H6" s="40" t="s">
        <v>13</v>
      </c>
      <c r="I6" s="40" t="s">
        <v>14</v>
      </c>
      <c r="J6" s="40" t="s">
        <v>15</v>
      </c>
      <c r="K6" s="40"/>
      <c r="L6" s="40" t="s">
        <v>143</v>
      </c>
      <c r="M6" s="40" t="s">
        <v>93</v>
      </c>
      <c r="N6" s="40" t="s">
        <v>119</v>
      </c>
      <c r="O6" s="40" t="s">
        <v>120</v>
      </c>
      <c r="P6" s="40" t="s">
        <v>100</v>
      </c>
      <c r="Q6" s="38" t="s">
        <v>101</v>
      </c>
      <c r="R6" s="38" t="s">
        <v>102</v>
      </c>
    </row>
    <row r="7" spans="1:19" x14ac:dyDescent="0.2">
      <c r="A7" s="38">
        <v>1494</v>
      </c>
      <c r="B7" s="39">
        <v>19</v>
      </c>
      <c r="C7" s="40" t="s">
        <v>2</v>
      </c>
      <c r="D7" s="40" t="s">
        <v>188</v>
      </c>
      <c r="E7" s="40" t="s">
        <v>85</v>
      </c>
      <c r="F7" s="40" t="s">
        <v>86</v>
      </c>
      <c r="G7" s="40" t="s">
        <v>146</v>
      </c>
      <c r="H7" s="40" t="s">
        <v>13</v>
      </c>
      <c r="I7" s="40" t="s">
        <v>84</v>
      </c>
      <c r="J7" s="40" t="s">
        <v>15</v>
      </c>
      <c r="K7" s="40"/>
      <c r="L7" s="40" t="s">
        <v>193</v>
      </c>
      <c r="M7" s="40"/>
      <c r="N7" s="40" t="s">
        <v>121</v>
      </c>
      <c r="O7" s="40" t="s">
        <v>122</v>
      </c>
      <c r="P7" s="40" t="s">
        <v>123</v>
      </c>
      <c r="Q7" s="38" t="s">
        <v>124</v>
      </c>
      <c r="R7" s="38" t="s">
        <v>125</v>
      </c>
    </row>
    <row r="8" spans="1:19" x14ac:dyDescent="0.2">
      <c r="A8" s="38">
        <v>1506</v>
      </c>
      <c r="B8" s="39">
        <v>19</v>
      </c>
      <c r="C8" s="40" t="s">
        <v>2</v>
      </c>
      <c r="D8" s="40" t="s">
        <v>188</v>
      </c>
      <c r="E8" s="40" t="s">
        <v>74</v>
      </c>
      <c r="F8" s="40" t="s">
        <v>76</v>
      </c>
      <c r="G8" s="40" t="s">
        <v>147</v>
      </c>
      <c r="H8" s="40" t="s">
        <v>13</v>
      </c>
      <c r="I8" s="40" t="s">
        <v>16</v>
      </c>
      <c r="J8" s="40" t="s">
        <v>17</v>
      </c>
      <c r="K8" s="40"/>
      <c r="L8" s="40" t="s">
        <v>194</v>
      </c>
      <c r="M8" s="40" t="s">
        <v>94</v>
      </c>
      <c r="N8" s="40" t="s">
        <v>126</v>
      </c>
      <c r="O8" s="40" t="s">
        <v>115</v>
      </c>
      <c r="P8" s="40" t="s">
        <v>116</v>
      </c>
      <c r="Q8" s="38" t="s">
        <v>117</v>
      </c>
      <c r="R8" s="38" t="s">
        <v>118</v>
      </c>
    </row>
    <row r="9" spans="1:19" x14ac:dyDescent="0.2">
      <c r="A9" s="38">
        <v>1529</v>
      </c>
      <c r="B9" s="39">
        <v>21</v>
      </c>
      <c r="C9" s="40" t="s">
        <v>2</v>
      </c>
      <c r="D9" s="40" t="s">
        <v>188</v>
      </c>
      <c r="E9" s="40" t="s">
        <v>195</v>
      </c>
      <c r="F9" s="40" t="s">
        <v>196</v>
      </c>
      <c r="G9" s="40" t="s">
        <v>197</v>
      </c>
      <c r="H9" s="40" t="s">
        <v>13</v>
      </c>
      <c r="I9" s="40" t="s">
        <v>198</v>
      </c>
      <c r="J9" s="40" t="s">
        <v>199</v>
      </c>
      <c r="K9" s="40"/>
      <c r="L9" s="40" t="s">
        <v>200</v>
      </c>
      <c r="M9" s="40"/>
      <c r="N9" s="40" t="s">
        <v>201</v>
      </c>
      <c r="O9" s="40" t="s">
        <v>202</v>
      </c>
      <c r="P9" s="40" t="s">
        <v>203</v>
      </c>
      <c r="Q9" s="38" t="s">
        <v>204</v>
      </c>
      <c r="R9" s="38" t="s">
        <v>205</v>
      </c>
    </row>
    <row r="10" spans="1:19" x14ac:dyDescent="0.2">
      <c r="A10" s="38">
        <v>1542</v>
      </c>
      <c r="B10" s="39">
        <v>21</v>
      </c>
      <c r="C10" s="40" t="s">
        <v>2</v>
      </c>
      <c r="D10" s="40" t="s">
        <v>188</v>
      </c>
      <c r="E10" s="40" t="s">
        <v>148</v>
      </c>
      <c r="F10" s="40" t="s">
        <v>149</v>
      </c>
      <c r="G10" s="40" t="s">
        <v>150</v>
      </c>
      <c r="H10" s="40" t="s">
        <v>13</v>
      </c>
      <c r="I10" s="40" t="s">
        <v>144</v>
      </c>
      <c r="J10" s="40" t="s">
        <v>18</v>
      </c>
      <c r="K10" s="40"/>
      <c r="L10" s="40" t="s">
        <v>206</v>
      </c>
      <c r="M10" s="40"/>
      <c r="N10" s="40" t="s">
        <v>127</v>
      </c>
      <c r="O10" s="40" t="s">
        <v>128</v>
      </c>
      <c r="P10" s="40" t="s">
        <v>141</v>
      </c>
      <c r="Q10" s="38" t="s">
        <v>19</v>
      </c>
      <c r="R10" s="38" t="s">
        <v>110</v>
      </c>
    </row>
    <row r="11" spans="1:19" x14ac:dyDescent="0.2">
      <c r="A11" s="38">
        <v>1551</v>
      </c>
      <c r="B11" s="39">
        <v>21</v>
      </c>
      <c r="C11" s="40" t="s">
        <v>2</v>
      </c>
      <c r="D11" s="40" t="s">
        <v>188</v>
      </c>
      <c r="E11" s="40" t="s">
        <v>89</v>
      </c>
      <c r="F11" s="40" t="s">
        <v>90</v>
      </c>
      <c r="G11" s="40" t="s">
        <v>150</v>
      </c>
      <c r="H11" s="40" t="s">
        <v>13</v>
      </c>
      <c r="I11" s="40" t="s">
        <v>77</v>
      </c>
      <c r="J11" s="40" t="s">
        <v>15</v>
      </c>
      <c r="K11" s="40"/>
      <c r="L11" s="40" t="s">
        <v>191</v>
      </c>
      <c r="M11" s="40" t="s">
        <v>151</v>
      </c>
      <c r="N11" s="40" t="s">
        <v>127</v>
      </c>
      <c r="O11" s="40" t="s">
        <v>128</v>
      </c>
      <c r="P11" s="40" t="s">
        <v>141</v>
      </c>
      <c r="Q11" s="38" t="s">
        <v>19</v>
      </c>
      <c r="R11" s="38" t="s">
        <v>110</v>
      </c>
    </row>
    <row r="12" spans="1:19" x14ac:dyDescent="0.2">
      <c r="A12" s="38">
        <v>1553</v>
      </c>
      <c r="B12" s="39">
        <v>21</v>
      </c>
      <c r="C12" s="40" t="s">
        <v>2</v>
      </c>
      <c r="D12" s="40" t="s">
        <v>188</v>
      </c>
      <c r="E12" s="40" t="s">
        <v>152</v>
      </c>
      <c r="F12" s="40" t="s">
        <v>153</v>
      </c>
      <c r="G12" s="40" t="s">
        <v>154</v>
      </c>
      <c r="H12" s="40" t="s">
        <v>13</v>
      </c>
      <c r="I12" s="40" t="s">
        <v>14</v>
      </c>
      <c r="J12" s="40" t="s">
        <v>15</v>
      </c>
      <c r="K12" s="40"/>
      <c r="L12" s="40" t="s">
        <v>207</v>
      </c>
      <c r="M12" s="40" t="s">
        <v>155</v>
      </c>
      <c r="N12" s="40" t="s">
        <v>156</v>
      </c>
      <c r="O12" s="40" t="s">
        <v>157</v>
      </c>
      <c r="P12" s="40" t="s">
        <v>112</v>
      </c>
      <c r="Q12" s="38" t="s">
        <v>113</v>
      </c>
      <c r="R12" s="38" t="s">
        <v>114</v>
      </c>
    </row>
    <row r="13" spans="1:19" x14ac:dyDescent="0.2">
      <c r="A13" s="38">
        <v>11241</v>
      </c>
      <c r="C13" s="40"/>
      <c r="D13" s="40" t="s">
        <v>188</v>
      </c>
      <c r="E13" s="40" t="s">
        <v>208</v>
      </c>
      <c r="F13" s="40" t="s">
        <v>209</v>
      </c>
      <c r="G13" s="40" t="s">
        <v>210</v>
      </c>
      <c r="H13" s="40" t="s">
        <v>13</v>
      </c>
      <c r="I13" s="40" t="s">
        <v>211</v>
      </c>
      <c r="J13" s="40" t="s">
        <v>199</v>
      </c>
      <c r="K13" s="40"/>
      <c r="L13" s="40" t="s">
        <v>212</v>
      </c>
      <c r="M13" s="132">
        <v>43998</v>
      </c>
      <c r="N13" s="40" t="s">
        <v>213</v>
      </c>
      <c r="O13" s="40" t="s">
        <v>214</v>
      </c>
      <c r="P13" s="40" t="s">
        <v>215</v>
      </c>
      <c r="Q13" s="38" t="s">
        <v>216</v>
      </c>
      <c r="R13" s="38" t="s">
        <v>205</v>
      </c>
    </row>
    <row r="14" spans="1:19" x14ac:dyDescent="0.2">
      <c r="A14" s="38">
        <v>11245</v>
      </c>
      <c r="C14" s="40"/>
      <c r="D14" s="40" t="s">
        <v>188</v>
      </c>
      <c r="E14" s="40" t="s">
        <v>217</v>
      </c>
      <c r="F14" s="40" t="s">
        <v>218</v>
      </c>
      <c r="G14" s="40" t="s">
        <v>219</v>
      </c>
      <c r="H14" s="40" t="s">
        <v>13</v>
      </c>
      <c r="I14" s="40" t="s">
        <v>220</v>
      </c>
      <c r="J14" s="40" t="s">
        <v>199</v>
      </c>
      <c r="K14" s="40"/>
      <c r="L14" s="40" t="s">
        <v>145</v>
      </c>
      <c r="M14" s="132">
        <v>44425</v>
      </c>
      <c r="N14" s="40" t="s">
        <v>221</v>
      </c>
      <c r="O14" s="40" t="s">
        <v>222</v>
      </c>
      <c r="P14" s="40" t="s">
        <v>223</v>
      </c>
      <c r="Q14" s="38" t="s">
        <v>224</v>
      </c>
      <c r="R14" s="38" t="s">
        <v>225</v>
      </c>
    </row>
    <row r="15" spans="1:19" x14ac:dyDescent="0.2">
      <c r="A15" s="38">
        <v>12272</v>
      </c>
      <c r="C15" s="40"/>
      <c r="D15" s="40" t="s">
        <v>188</v>
      </c>
      <c r="E15" s="40" t="s">
        <v>158</v>
      </c>
      <c r="F15" s="40" t="s">
        <v>159</v>
      </c>
      <c r="G15" s="40" t="s">
        <v>160</v>
      </c>
      <c r="H15" s="40" t="s">
        <v>13</v>
      </c>
      <c r="I15" s="40" t="s">
        <v>161</v>
      </c>
      <c r="J15" s="40" t="s">
        <v>20</v>
      </c>
      <c r="K15" s="40"/>
      <c r="L15" s="40" t="s">
        <v>226</v>
      </c>
      <c r="M15" s="40"/>
      <c r="N15" s="40" t="s">
        <v>87</v>
      </c>
      <c r="O15" s="40" t="s">
        <v>162</v>
      </c>
      <c r="P15" s="40" t="s">
        <v>163</v>
      </c>
      <c r="Q15" s="38" t="s">
        <v>88</v>
      </c>
      <c r="R15" s="38" t="s">
        <v>164</v>
      </c>
    </row>
    <row r="16" spans="1:19" x14ac:dyDescent="0.2">
      <c r="A16" s="38">
        <v>13322</v>
      </c>
      <c r="B16" s="39">
        <v>22</v>
      </c>
      <c r="C16" s="40" t="s">
        <v>2</v>
      </c>
      <c r="D16" s="40" t="s">
        <v>188</v>
      </c>
      <c r="E16" s="40" t="s">
        <v>166</v>
      </c>
      <c r="F16" s="40" t="s">
        <v>167</v>
      </c>
      <c r="G16" s="40" t="s">
        <v>168</v>
      </c>
      <c r="H16" s="40" t="s">
        <v>13</v>
      </c>
      <c r="I16" s="40" t="s">
        <v>84</v>
      </c>
      <c r="J16" s="40" t="s">
        <v>15</v>
      </c>
      <c r="K16" s="40"/>
      <c r="L16" s="40" t="s">
        <v>227</v>
      </c>
      <c r="M16" s="40"/>
      <c r="N16" s="40" t="s">
        <v>169</v>
      </c>
      <c r="O16" s="40" t="s">
        <v>165</v>
      </c>
      <c r="P16" s="40" t="s">
        <v>123</v>
      </c>
      <c r="Q16" s="38" t="s">
        <v>124</v>
      </c>
      <c r="R16" s="38" t="s">
        <v>125</v>
      </c>
    </row>
  </sheetData>
  <sortState ref="A2:L19">
    <sortCondition ref="A1"/>
  </sortState>
  <printOptions horizontalCentered="1" gridLines="1"/>
  <pageMargins left="0.39370078740157483" right="0.39370078740157483" top="1.3779527559055118" bottom="0.39370078740157483" header="0.51181102362204722" footer="0.51181102362204722"/>
  <pageSetup paperSize="9" orientation="portrait" horizontalDpi="300" verticalDpi="300" r:id="rId1"/>
  <headerFooter alignWithMargins="0">
    <oddHeader>&amp;LWHIPPET RACE&amp;CSÖDERTÄLJE&amp;R&amp;F.&amp;A
2022-06-18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20"/>
  <sheetViews>
    <sheetView zoomScaleNormal="100" workbookViewId="0"/>
  </sheetViews>
  <sheetFormatPr defaultRowHeight="12.75" x14ac:dyDescent="0.2"/>
  <cols>
    <col min="1" max="1" width="6" style="122" bestFit="1" customWidth="1"/>
    <col min="2" max="2" width="26.5703125" style="122" bestFit="1" customWidth="1"/>
    <col min="3" max="3" width="4.5703125" style="122" bestFit="1" customWidth="1"/>
    <col min="4" max="4" width="5" style="122" bestFit="1" customWidth="1"/>
    <col min="5" max="5" width="38.7109375" style="122" customWidth="1"/>
    <col min="6" max="7" width="9.140625" style="123"/>
    <col min="8" max="16384" width="9.140625" style="122"/>
  </cols>
  <sheetData>
    <row r="1" spans="1:7" x14ac:dyDescent="0.2">
      <c r="A1" s="128" t="s">
        <v>0</v>
      </c>
      <c r="B1" s="128" t="s">
        <v>4</v>
      </c>
      <c r="C1" s="128" t="s">
        <v>7</v>
      </c>
      <c r="D1" s="128" t="s">
        <v>9</v>
      </c>
      <c r="E1" s="128" t="s">
        <v>98</v>
      </c>
      <c r="F1" s="131" t="s">
        <v>22</v>
      </c>
      <c r="G1" s="131" t="s">
        <v>23</v>
      </c>
    </row>
    <row r="2" spans="1:7" ht="35.25" x14ac:dyDescent="0.2">
      <c r="A2" s="129">
        <v>1542</v>
      </c>
      <c r="B2" s="130" t="s">
        <v>176</v>
      </c>
      <c r="C2" s="129" t="s">
        <v>13</v>
      </c>
      <c r="D2" s="129" t="s">
        <v>18</v>
      </c>
      <c r="E2" s="130" t="s">
        <v>135</v>
      </c>
      <c r="F2" s="123" t="s">
        <v>257</v>
      </c>
      <c r="G2" s="123" t="s">
        <v>253</v>
      </c>
    </row>
    <row r="3" spans="1:7" x14ac:dyDescent="0.2">
      <c r="A3" s="129"/>
      <c r="B3" s="130"/>
      <c r="C3" s="129"/>
      <c r="D3" s="129"/>
      <c r="E3" s="130"/>
    </row>
    <row r="4" spans="1:7" ht="35.25" x14ac:dyDescent="0.2">
      <c r="A4" s="129">
        <v>1365</v>
      </c>
      <c r="B4" s="130" t="s">
        <v>172</v>
      </c>
      <c r="C4" s="129" t="s">
        <v>13</v>
      </c>
      <c r="D4" s="129" t="s">
        <v>17</v>
      </c>
      <c r="E4" s="130" t="s">
        <v>131</v>
      </c>
      <c r="F4" s="123" t="s">
        <v>251</v>
      </c>
      <c r="G4" s="123" t="s">
        <v>247</v>
      </c>
    </row>
    <row r="5" spans="1:7" ht="35.25" x14ac:dyDescent="0.2">
      <c r="A5" s="129">
        <v>1506</v>
      </c>
      <c r="B5" s="130" t="s">
        <v>175</v>
      </c>
      <c r="C5" s="129" t="s">
        <v>13</v>
      </c>
      <c r="D5" s="129" t="s">
        <v>17</v>
      </c>
      <c r="E5" s="130" t="s">
        <v>134</v>
      </c>
      <c r="F5" s="123" t="s">
        <v>250</v>
      </c>
      <c r="G5" s="123" t="s">
        <v>252</v>
      </c>
    </row>
    <row r="6" spans="1:7" x14ac:dyDescent="0.2">
      <c r="A6" s="129"/>
      <c r="B6" s="130"/>
      <c r="C6" s="129"/>
      <c r="D6" s="129"/>
      <c r="E6" s="130"/>
    </row>
    <row r="7" spans="1:7" ht="35.25" x14ac:dyDescent="0.2">
      <c r="A7" s="129">
        <v>1344</v>
      </c>
      <c r="B7" s="130" t="s">
        <v>170</v>
      </c>
      <c r="C7" s="129" t="s">
        <v>13</v>
      </c>
      <c r="D7" s="129" t="s">
        <v>15</v>
      </c>
      <c r="E7" s="130" t="s">
        <v>129</v>
      </c>
      <c r="F7" s="123" t="s">
        <v>247</v>
      </c>
      <c r="G7" s="123" t="s">
        <v>248</v>
      </c>
    </row>
    <row r="8" spans="1:7" ht="35.25" x14ac:dyDescent="0.2">
      <c r="A8" s="129">
        <v>1439</v>
      </c>
      <c r="B8" s="130" t="s">
        <v>174</v>
      </c>
      <c r="C8" s="129" t="s">
        <v>13</v>
      </c>
      <c r="D8" s="129" t="s">
        <v>15</v>
      </c>
      <c r="E8" s="130" t="s">
        <v>132</v>
      </c>
      <c r="F8" s="123" t="s">
        <v>253</v>
      </c>
      <c r="G8" s="123" t="s">
        <v>254</v>
      </c>
    </row>
    <row r="9" spans="1:7" ht="35.25" x14ac:dyDescent="0.2">
      <c r="A9" s="129">
        <v>1553</v>
      </c>
      <c r="B9" s="130" t="s">
        <v>178</v>
      </c>
      <c r="C9" s="129" t="s">
        <v>13</v>
      </c>
      <c r="D9" s="129" t="s">
        <v>15</v>
      </c>
      <c r="E9" s="130" t="s">
        <v>179</v>
      </c>
      <c r="F9" s="123" t="s">
        <v>258</v>
      </c>
      <c r="G9" s="123" t="s">
        <v>257</v>
      </c>
    </row>
    <row r="10" spans="1:7" ht="35.25" x14ac:dyDescent="0.2">
      <c r="A10" s="129">
        <v>1551</v>
      </c>
      <c r="B10" s="130" t="s">
        <v>177</v>
      </c>
      <c r="C10" s="129" t="s">
        <v>13</v>
      </c>
      <c r="D10" s="129" t="s">
        <v>15</v>
      </c>
      <c r="E10" s="130" t="s">
        <v>135</v>
      </c>
      <c r="F10" s="123" t="s">
        <v>254</v>
      </c>
      <c r="G10" s="123" t="s">
        <v>260</v>
      </c>
    </row>
    <row r="11" spans="1:7" ht="35.25" x14ac:dyDescent="0.2">
      <c r="A11" s="129">
        <v>1362</v>
      </c>
      <c r="B11" s="130" t="s">
        <v>171</v>
      </c>
      <c r="C11" s="129" t="s">
        <v>13</v>
      </c>
      <c r="D11" s="129" t="s">
        <v>15</v>
      </c>
      <c r="E11" s="130" t="s">
        <v>131</v>
      </c>
      <c r="F11" s="123" t="s">
        <v>249</v>
      </c>
      <c r="G11" s="123" t="s">
        <v>250</v>
      </c>
    </row>
    <row r="12" spans="1:7" ht="35.25" x14ac:dyDescent="0.2">
      <c r="A12" s="129">
        <v>1435</v>
      </c>
      <c r="B12" s="130" t="s">
        <v>173</v>
      </c>
      <c r="C12" s="129" t="s">
        <v>13</v>
      </c>
      <c r="D12" s="129" t="s">
        <v>15</v>
      </c>
      <c r="E12" s="130" t="s">
        <v>130</v>
      </c>
      <c r="F12" s="123" t="s">
        <v>252</v>
      </c>
      <c r="G12" s="123" t="s">
        <v>251</v>
      </c>
    </row>
    <row r="13" spans="1:7" ht="35.25" x14ac:dyDescent="0.2">
      <c r="A13" s="129">
        <v>1494</v>
      </c>
      <c r="B13" s="130" t="s">
        <v>187</v>
      </c>
      <c r="C13" s="129" t="s">
        <v>13</v>
      </c>
      <c r="D13" s="129" t="s">
        <v>15</v>
      </c>
      <c r="E13" s="130" t="s">
        <v>133</v>
      </c>
      <c r="F13" s="123" t="s">
        <v>255</v>
      </c>
      <c r="G13" s="123" t="s">
        <v>256</v>
      </c>
    </row>
    <row r="14" spans="1:7" ht="35.25" x14ac:dyDescent="0.2">
      <c r="A14" s="129">
        <v>13322</v>
      </c>
      <c r="B14" s="130" t="s">
        <v>182</v>
      </c>
      <c r="C14" s="129" t="s">
        <v>13</v>
      </c>
      <c r="D14" s="129" t="s">
        <v>15</v>
      </c>
      <c r="E14" s="130" t="s">
        <v>183</v>
      </c>
      <c r="F14" s="123" t="s">
        <v>256</v>
      </c>
      <c r="G14" s="123" t="s">
        <v>258</v>
      </c>
    </row>
    <row r="15" spans="1:7" x14ac:dyDescent="0.2">
      <c r="A15" s="129"/>
      <c r="B15" s="130"/>
      <c r="C15" s="129"/>
      <c r="D15" s="129"/>
      <c r="E15" s="130"/>
    </row>
    <row r="16" spans="1:7" ht="35.25" x14ac:dyDescent="0.2">
      <c r="A16" s="129">
        <v>1529</v>
      </c>
      <c r="B16" s="130" t="s">
        <v>228</v>
      </c>
      <c r="C16" s="129" t="s">
        <v>13</v>
      </c>
      <c r="D16" s="129" t="s">
        <v>199</v>
      </c>
      <c r="E16" s="130" t="s">
        <v>229</v>
      </c>
      <c r="F16" s="123" t="s">
        <v>248</v>
      </c>
      <c r="G16" s="123" t="s">
        <v>249</v>
      </c>
    </row>
    <row r="17" spans="1:7" ht="35.25" x14ac:dyDescent="0.2">
      <c r="A17" s="129">
        <v>11245</v>
      </c>
      <c r="B17" s="130" t="s">
        <v>232</v>
      </c>
      <c r="C17" s="129" t="s">
        <v>13</v>
      </c>
      <c r="D17" s="129" t="s">
        <v>199</v>
      </c>
      <c r="E17" s="130" t="s">
        <v>233</v>
      </c>
      <c r="F17" s="123" t="s">
        <v>260</v>
      </c>
      <c r="G17" s="123" t="s">
        <v>255</v>
      </c>
    </row>
    <row r="18" spans="1:7" ht="35.25" x14ac:dyDescent="0.2">
      <c r="A18" s="129">
        <v>11241</v>
      </c>
      <c r="B18" s="130" t="s">
        <v>230</v>
      </c>
      <c r="C18" s="129" t="s">
        <v>13</v>
      </c>
      <c r="D18" s="129" t="s">
        <v>199</v>
      </c>
      <c r="E18" s="130" t="s">
        <v>231</v>
      </c>
      <c r="F18" s="123" t="s">
        <v>259</v>
      </c>
      <c r="G18" s="123" t="s">
        <v>259</v>
      </c>
    </row>
    <row r="19" spans="1:7" x14ac:dyDescent="0.2">
      <c r="A19" s="129"/>
      <c r="B19" s="130"/>
      <c r="C19" s="129"/>
      <c r="D19" s="129"/>
      <c r="E19" s="130"/>
    </row>
    <row r="20" spans="1:7" ht="35.25" x14ac:dyDescent="0.2">
      <c r="A20" s="129">
        <v>12272</v>
      </c>
      <c r="B20" s="130" t="s">
        <v>180</v>
      </c>
      <c r="C20" s="129" t="s">
        <v>13</v>
      </c>
      <c r="D20" s="129" t="s">
        <v>20</v>
      </c>
      <c r="E20" s="130" t="s">
        <v>181</v>
      </c>
      <c r="F20" s="123" t="s">
        <v>261</v>
      </c>
      <c r="G20" s="123" t="s">
        <v>261</v>
      </c>
    </row>
  </sheetData>
  <sortState ref="A2:J16">
    <sortCondition ref="D2"/>
  </sortState>
  <printOptions horizontalCentered="1" gridLines="1"/>
  <pageMargins left="0.25" right="0.25" top="0.75" bottom="0.75" header="0.3" footer="0.3"/>
  <pageSetup paperSize="9" orientation="portrait" horizontalDpi="300" verticalDpi="300" r:id="rId1"/>
  <headerFooter alignWithMargins="0">
    <oddHeader>&amp;LWHIPPET RACE&amp;CSÖDERTÄLJE&amp;R&amp;8&amp;F.&amp;A
2022-06-18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N18"/>
  <sheetViews>
    <sheetView topLeftCell="C2" zoomScaleNormal="100" workbookViewId="0">
      <selection activeCell="I5" sqref="I5"/>
    </sheetView>
  </sheetViews>
  <sheetFormatPr defaultRowHeight="12.75" x14ac:dyDescent="0.2"/>
  <cols>
    <col min="1" max="1" width="11.5703125" style="30" customWidth="1"/>
    <col min="2" max="2" width="6.85546875" style="36" customWidth="1"/>
    <col min="3" max="3" width="6.42578125" style="36" customWidth="1"/>
    <col min="4" max="7" width="5.7109375" style="37" customWidth="1"/>
    <col min="8" max="12" width="5.7109375" style="41" customWidth="1"/>
    <col min="13" max="16384" width="9.140625" style="30"/>
  </cols>
  <sheetData>
    <row r="1" spans="1:14" ht="27" customHeight="1" x14ac:dyDescent="0.2">
      <c r="A1" s="30" t="s">
        <v>24</v>
      </c>
      <c r="B1" s="31">
        <v>15</v>
      </c>
      <c r="C1" s="31" t="s">
        <v>25</v>
      </c>
      <c r="D1" s="32" t="s">
        <v>26</v>
      </c>
      <c r="E1" s="33" t="s">
        <v>27</v>
      </c>
      <c r="F1" s="34" t="s">
        <v>28</v>
      </c>
      <c r="G1" s="35" t="s">
        <v>29</v>
      </c>
      <c r="I1" s="32" t="s">
        <v>26</v>
      </c>
      <c r="J1" s="33" t="s">
        <v>27</v>
      </c>
      <c r="K1" s="34" t="s">
        <v>28</v>
      </c>
      <c r="L1" s="35" t="s">
        <v>29</v>
      </c>
      <c r="M1" s="41"/>
      <c r="N1" s="41"/>
    </row>
    <row r="2" spans="1:14" x14ac:dyDescent="0.2">
      <c r="A2" s="30" t="s">
        <v>30</v>
      </c>
      <c r="B2" s="31">
        <v>12</v>
      </c>
      <c r="C2" s="31">
        <v>1</v>
      </c>
      <c r="D2" s="81">
        <v>13322</v>
      </c>
      <c r="E2" s="120">
        <v>1365</v>
      </c>
      <c r="F2" s="82">
        <v>1551</v>
      </c>
      <c r="G2" s="83"/>
      <c r="H2" s="124"/>
      <c r="I2" s="120">
        <v>1494</v>
      </c>
      <c r="J2" s="82">
        <v>1435</v>
      </c>
      <c r="K2" s="83">
        <v>1439</v>
      </c>
      <c r="L2" s="86"/>
      <c r="M2" s="41"/>
      <c r="N2" s="41"/>
    </row>
    <row r="3" spans="1:14" x14ac:dyDescent="0.2">
      <c r="B3" s="31"/>
      <c r="C3" s="31">
        <v>2</v>
      </c>
      <c r="D3" s="81">
        <v>1435</v>
      </c>
      <c r="E3" s="117">
        <v>11245</v>
      </c>
      <c r="F3" s="82">
        <v>1439</v>
      </c>
      <c r="G3" s="83"/>
      <c r="H3" s="124"/>
      <c r="I3" s="120">
        <v>1506</v>
      </c>
      <c r="J3" s="117">
        <v>1551</v>
      </c>
      <c r="K3" s="83">
        <v>1542</v>
      </c>
      <c r="L3" s="86"/>
      <c r="M3" s="41"/>
      <c r="N3" s="41" t="s">
        <v>234</v>
      </c>
    </row>
    <row r="4" spans="1:14" x14ac:dyDescent="0.2">
      <c r="C4" s="31">
        <v>3</v>
      </c>
      <c r="D4" s="81">
        <v>1529</v>
      </c>
      <c r="E4" s="117">
        <v>12272</v>
      </c>
      <c r="F4" s="82">
        <v>1362</v>
      </c>
      <c r="G4" s="83"/>
      <c r="H4" s="124"/>
      <c r="I4" s="120">
        <v>1344</v>
      </c>
      <c r="J4" s="117">
        <v>12272</v>
      </c>
      <c r="K4" s="83">
        <v>1529</v>
      </c>
      <c r="L4" s="86"/>
      <c r="M4" s="41"/>
      <c r="N4" s="41" t="s">
        <v>184</v>
      </c>
    </row>
    <row r="5" spans="1:14" x14ac:dyDescent="0.2">
      <c r="C5" s="31">
        <v>4</v>
      </c>
      <c r="D5" s="81">
        <v>1344</v>
      </c>
      <c r="E5" s="117">
        <v>11241</v>
      </c>
      <c r="F5" s="82">
        <v>1506</v>
      </c>
      <c r="G5" s="119"/>
      <c r="H5" s="124"/>
      <c r="I5" s="120">
        <v>1365</v>
      </c>
      <c r="J5" s="117">
        <v>11241</v>
      </c>
      <c r="K5" s="82">
        <v>1362</v>
      </c>
      <c r="L5" s="86"/>
      <c r="M5" s="41"/>
      <c r="N5" s="41"/>
    </row>
    <row r="6" spans="1:14" x14ac:dyDescent="0.2">
      <c r="C6" s="31"/>
      <c r="D6" s="86">
        <v>1542</v>
      </c>
      <c r="E6" s="86">
        <v>1494</v>
      </c>
      <c r="F6" s="86">
        <v>1553</v>
      </c>
      <c r="G6" s="86"/>
      <c r="H6" s="84"/>
      <c r="I6" s="86">
        <v>1553</v>
      </c>
      <c r="J6" s="86">
        <v>11245</v>
      </c>
      <c r="K6" s="86">
        <v>13322</v>
      </c>
      <c r="L6" s="86"/>
      <c r="M6" s="41"/>
      <c r="N6" s="41"/>
    </row>
    <row r="7" spans="1:14" x14ac:dyDescent="0.2">
      <c r="C7" s="31"/>
      <c r="D7" s="86"/>
      <c r="E7" s="86"/>
      <c r="F7" s="86"/>
      <c r="G7" s="86"/>
      <c r="H7" s="84"/>
      <c r="I7" s="86"/>
      <c r="J7" s="86"/>
      <c r="K7" s="86"/>
      <c r="L7" s="86"/>
      <c r="M7" s="41"/>
      <c r="N7" s="41"/>
    </row>
    <row r="8" spans="1:14" x14ac:dyDescent="0.2">
      <c r="C8" s="31"/>
      <c r="D8" s="86"/>
      <c r="E8" s="86"/>
      <c r="F8" s="86"/>
      <c r="G8" s="86"/>
      <c r="H8" s="84"/>
      <c r="I8" s="86"/>
      <c r="J8" s="86"/>
      <c r="K8" s="86"/>
      <c r="L8" s="86"/>
      <c r="M8" s="41"/>
      <c r="N8" s="41"/>
    </row>
    <row r="9" spans="1:14" x14ac:dyDescent="0.2">
      <c r="C9" s="31"/>
      <c r="D9" s="86"/>
      <c r="E9" s="86"/>
      <c r="F9" s="86"/>
      <c r="G9" s="86"/>
      <c r="H9" s="84"/>
      <c r="I9" s="86"/>
      <c r="J9" s="86"/>
      <c r="K9" s="86"/>
      <c r="L9" s="86"/>
      <c r="M9" s="41"/>
      <c r="N9" s="41"/>
    </row>
    <row r="10" spans="1:14" x14ac:dyDescent="0.2">
      <c r="C10" s="31"/>
      <c r="D10" s="86"/>
      <c r="E10" s="86"/>
      <c r="F10" s="86"/>
      <c r="G10" s="86"/>
      <c r="H10" s="84"/>
      <c r="I10" s="86"/>
      <c r="J10" s="86"/>
      <c r="K10" s="86"/>
      <c r="L10" s="86"/>
    </row>
    <row r="11" spans="1:14" x14ac:dyDescent="0.2">
      <c r="C11" s="31"/>
      <c r="D11" s="86"/>
      <c r="E11" s="86"/>
      <c r="F11" s="86"/>
      <c r="G11" s="86"/>
      <c r="H11" s="84"/>
      <c r="I11" s="86"/>
      <c r="J11" s="86"/>
      <c r="K11" s="86"/>
      <c r="L11" s="86"/>
      <c r="M11" s="41"/>
    </row>
    <row r="12" spans="1:14" x14ac:dyDescent="0.2">
      <c r="C12" s="31"/>
      <c r="D12" s="86"/>
      <c r="E12" s="86"/>
      <c r="F12" s="86"/>
      <c r="G12" s="86"/>
      <c r="H12" s="84"/>
      <c r="I12" s="86"/>
      <c r="J12" s="86"/>
      <c r="K12" s="86"/>
      <c r="L12" s="86"/>
    </row>
    <row r="13" spans="1:14" x14ac:dyDescent="0.2">
      <c r="C13" s="31"/>
      <c r="D13" s="86"/>
      <c r="E13" s="86"/>
      <c r="F13" s="86"/>
      <c r="G13" s="86"/>
      <c r="H13" s="84"/>
      <c r="I13" s="86"/>
      <c r="J13" s="86"/>
      <c r="K13" s="86"/>
      <c r="L13" s="86"/>
    </row>
    <row r="14" spans="1:14" x14ac:dyDescent="0.2">
      <c r="C14" s="31"/>
      <c r="D14" s="86"/>
      <c r="E14" s="87"/>
      <c r="F14" s="86"/>
      <c r="G14" s="86"/>
      <c r="I14" s="86"/>
      <c r="J14" s="87"/>
      <c r="K14" s="86"/>
      <c r="L14" s="86"/>
    </row>
    <row r="15" spans="1:14" x14ac:dyDescent="0.2">
      <c r="C15" s="85"/>
      <c r="D15" s="86"/>
      <c r="E15" s="87"/>
      <c r="F15" s="86"/>
      <c r="G15" s="86"/>
      <c r="I15" s="88"/>
      <c r="J15" s="88"/>
      <c r="K15" s="88"/>
      <c r="L15" s="88"/>
      <c r="N15" s="41" t="s">
        <v>31</v>
      </c>
    </row>
    <row r="16" spans="1:14" x14ac:dyDescent="0.2">
      <c r="C16" s="85"/>
      <c r="D16" s="86"/>
      <c r="E16" s="87"/>
      <c r="F16" s="86"/>
      <c r="G16" s="86"/>
      <c r="I16" s="88"/>
      <c r="J16" s="88"/>
      <c r="K16" s="88"/>
      <c r="L16" s="88"/>
    </row>
    <row r="17" spans="3:12" x14ac:dyDescent="0.2">
      <c r="C17" s="85"/>
      <c r="D17" s="86"/>
      <c r="E17" s="87"/>
      <c r="F17" s="86"/>
      <c r="G17" s="86"/>
      <c r="I17" s="88"/>
      <c r="J17" s="88"/>
      <c r="K17" s="88"/>
      <c r="L17" s="88"/>
    </row>
    <row r="18" spans="3:12" x14ac:dyDescent="0.2">
      <c r="C18" s="85"/>
      <c r="D18" s="86"/>
      <c r="E18" s="87"/>
      <c r="F18" s="86"/>
      <c r="G18" s="86"/>
      <c r="I18" s="88"/>
      <c r="J18" s="88"/>
      <c r="K18" s="88"/>
      <c r="L18" s="88"/>
    </row>
  </sheetData>
  <printOptions horizontalCentered="1"/>
  <pageMargins left="0.98425196850393704" right="0.39370078740157483" top="0.98425196850393704" bottom="0.39370078740157483" header="0.39370078740157483" footer="0.39370078740157483"/>
  <pageSetup paperSize="9" orientation="portrait" r:id="rId1"/>
  <headerFooter alignWithMargins="0">
    <oddHeader>&amp;LSÖDERTÄLJE&amp;C&amp;12FINAL &amp;R&amp;8&amp;F.&amp;A
2021-08-14
Page &amp;P (&amp;N)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O120"/>
  <sheetViews>
    <sheetView topLeftCell="A20" zoomScaleNormal="100" workbookViewId="0">
      <selection activeCell="D34" sqref="D34"/>
    </sheetView>
  </sheetViews>
  <sheetFormatPr defaultRowHeight="12.75" x14ac:dyDescent="0.2"/>
  <cols>
    <col min="1" max="2" width="6.7109375" style="6" customWidth="1"/>
    <col min="3" max="3" width="5.140625" style="6" customWidth="1"/>
    <col min="4" max="4" width="7.140625" style="6" customWidth="1"/>
    <col min="5" max="5" width="7.28515625" style="6" customWidth="1"/>
    <col min="6" max="6" width="7.140625" style="6" customWidth="1"/>
    <col min="7" max="7" width="7.28515625" style="6" customWidth="1"/>
    <col min="8" max="8" width="7.140625" style="6" customWidth="1"/>
    <col min="9" max="9" width="5.140625" style="6" customWidth="1"/>
    <col min="10" max="10" width="3.5703125" style="6" customWidth="1"/>
    <col min="11" max="11" width="3.7109375" style="6" customWidth="1"/>
    <col min="12" max="12" width="5.140625" style="6" customWidth="1"/>
    <col min="13" max="13" width="7.140625" style="6" customWidth="1"/>
    <col min="14" max="14" width="7.28515625" style="6" customWidth="1"/>
    <col min="15" max="15" width="7.140625" style="6" customWidth="1"/>
    <col min="16" max="16" width="7.28515625" style="6" customWidth="1"/>
    <col min="17" max="17" width="7.140625" style="6" customWidth="1"/>
    <col min="18" max="18" width="5.140625" style="6" customWidth="1"/>
    <col min="19" max="19" width="4.7109375" style="6" customWidth="1"/>
    <col min="20" max="16384" width="9.140625" style="6"/>
  </cols>
  <sheetData>
    <row r="1" spans="1:41" ht="9.9499999999999993" customHeight="1" x14ac:dyDescent="0.2">
      <c r="A1" s="29" t="s">
        <v>32</v>
      </c>
      <c r="B1" s="6">
        <v>0.8</v>
      </c>
      <c r="C1" s="6">
        <v>1</v>
      </c>
      <c r="D1" s="6">
        <v>1.4</v>
      </c>
      <c r="E1" s="6">
        <v>1.4</v>
      </c>
      <c r="F1" s="6">
        <v>1.4</v>
      </c>
      <c r="G1" s="6">
        <v>1.4</v>
      </c>
      <c r="H1" s="6">
        <v>1.4</v>
      </c>
      <c r="I1" s="6">
        <v>1</v>
      </c>
      <c r="J1" s="6">
        <v>0.7</v>
      </c>
      <c r="K1" s="6">
        <v>0.7</v>
      </c>
      <c r="L1" s="6">
        <v>1</v>
      </c>
      <c r="M1" s="6">
        <v>1.4</v>
      </c>
      <c r="N1" s="6">
        <v>1.4</v>
      </c>
      <c r="O1" s="6">
        <v>1.4</v>
      </c>
      <c r="P1" s="6">
        <v>1.4</v>
      </c>
      <c r="Q1" s="6">
        <v>1.4</v>
      </c>
      <c r="R1" s="6">
        <v>1</v>
      </c>
      <c r="S1" s="6">
        <v>0.8</v>
      </c>
      <c r="T1" s="6" t="s">
        <v>33</v>
      </c>
      <c r="U1" s="9" t="s">
        <v>34</v>
      </c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</row>
    <row r="2" spans="1:41" ht="9.9499999999999993" customHeight="1" x14ac:dyDescent="0.2">
      <c r="A2" s="6">
        <v>1</v>
      </c>
      <c r="H2" s="6">
        <f>SUM($B$1:H1)</f>
        <v>8.8000000000000007</v>
      </c>
      <c r="I2" s="6">
        <f>SUM($B$1:I1)</f>
        <v>9.8000000000000007</v>
      </c>
      <c r="J2" s="6">
        <f>SUM($B$1:J1)</f>
        <v>10.5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</row>
    <row r="3" spans="1:41" ht="17.25" customHeight="1" x14ac:dyDescent="0.2">
      <c r="A3" s="6">
        <v>0.6</v>
      </c>
      <c r="C3" s="42">
        <v>1344</v>
      </c>
      <c r="D3" s="42"/>
      <c r="E3" t="s">
        <v>13</v>
      </c>
      <c r="F3" s="43" t="s">
        <v>235</v>
      </c>
      <c r="G3"/>
      <c r="H3"/>
      <c r="I3"/>
      <c r="J3" s="8"/>
      <c r="K3" s="9"/>
      <c r="L3" s="42">
        <v>1362</v>
      </c>
      <c r="M3" s="42"/>
      <c r="N3" t="s">
        <v>13</v>
      </c>
      <c r="O3" s="43" t="s">
        <v>236</v>
      </c>
      <c r="P3"/>
      <c r="Q3"/>
      <c r="R3"/>
      <c r="U3" s="9"/>
      <c r="V3" s="18"/>
      <c r="W3" s="19"/>
      <c r="X3" s="20"/>
      <c r="Y3" s="21"/>
      <c r="Z3" s="9"/>
      <c r="AA3" s="22"/>
      <c r="AB3" s="23"/>
      <c r="AC3" s="9"/>
      <c r="AD3" s="9"/>
      <c r="AE3" s="18"/>
      <c r="AF3" s="19"/>
      <c r="AG3" s="20"/>
      <c r="AH3" s="21"/>
      <c r="AI3" s="9"/>
      <c r="AJ3" s="22"/>
      <c r="AK3" s="23"/>
      <c r="AL3" s="9"/>
      <c r="AM3" s="9"/>
      <c r="AN3" s="9"/>
      <c r="AO3" s="9"/>
    </row>
    <row r="4" spans="1:41" ht="24" customHeight="1" x14ac:dyDescent="0.2">
      <c r="A4" s="6">
        <v>0.8</v>
      </c>
      <c r="B4" s="6" t="str">
        <f>IF(INT(SUM($A$2:A4)/29.7)&gt;INT(SUM($A$2:A3)/29.7),INT(SUM($A$2:A4)/29.7),"")</f>
        <v/>
      </c>
      <c r="C4" s="12" t="s">
        <v>78</v>
      </c>
      <c r="G4" s="15"/>
      <c r="J4" s="8"/>
      <c r="L4" s="12" t="s">
        <v>137</v>
      </c>
      <c r="U4" s="9"/>
      <c r="V4" s="24"/>
      <c r="W4" s="9"/>
      <c r="X4" s="9"/>
      <c r="Y4" s="9"/>
      <c r="Z4" s="25"/>
      <c r="AA4" s="9"/>
      <c r="AB4" s="9"/>
      <c r="AC4" s="9"/>
      <c r="AD4" s="9"/>
      <c r="AE4" s="24"/>
      <c r="AF4" s="9"/>
      <c r="AG4" s="9"/>
      <c r="AH4" s="9"/>
      <c r="AI4" s="9"/>
      <c r="AJ4" s="9"/>
      <c r="AK4" s="9"/>
      <c r="AL4" s="9"/>
      <c r="AM4" s="9"/>
      <c r="AN4" s="9"/>
      <c r="AO4" s="9"/>
    </row>
    <row r="5" spans="1:41" ht="8.25" customHeight="1" x14ac:dyDescent="0.2">
      <c r="A5" s="6">
        <v>0.3</v>
      </c>
      <c r="B5" s="6" t="str">
        <f>IF(INT(SUM($A$2:A5)/29.7)&gt;INT(SUM($A$2:A4)/29.7),INT(SUM($A$2:A5)/29.7),"")</f>
        <v/>
      </c>
      <c r="C5" s="1" t="s">
        <v>35</v>
      </c>
      <c r="D5" s="1" t="s">
        <v>36</v>
      </c>
      <c r="E5" s="1" t="s">
        <v>37</v>
      </c>
      <c r="F5" s="1" t="s">
        <v>38</v>
      </c>
      <c r="G5" s="1"/>
      <c r="H5" s="1" t="s">
        <v>37</v>
      </c>
      <c r="I5" s="1" t="s">
        <v>38</v>
      </c>
      <c r="J5" s="8"/>
      <c r="L5" s="1" t="s">
        <v>35</v>
      </c>
      <c r="M5" s="1" t="s">
        <v>36</v>
      </c>
      <c r="N5" s="1" t="s">
        <v>37</v>
      </c>
      <c r="O5" s="1" t="s">
        <v>38</v>
      </c>
      <c r="P5" s="1"/>
      <c r="Q5" s="1" t="s">
        <v>37</v>
      </c>
      <c r="R5" s="1" t="s">
        <v>38</v>
      </c>
      <c r="U5" s="9"/>
      <c r="V5" s="26"/>
      <c r="W5" s="26"/>
      <c r="X5" s="26"/>
      <c r="Y5" s="26"/>
      <c r="Z5" s="26"/>
      <c r="AA5" s="26"/>
      <c r="AB5" s="26"/>
      <c r="AC5" s="9"/>
      <c r="AD5" s="9"/>
      <c r="AE5" s="26"/>
      <c r="AF5" s="26"/>
      <c r="AG5" s="26"/>
      <c r="AH5" s="26"/>
      <c r="AI5" s="26"/>
      <c r="AJ5" s="26"/>
      <c r="AK5" s="26"/>
      <c r="AL5" s="9"/>
      <c r="AM5" s="9"/>
      <c r="AN5" s="9"/>
      <c r="AO5" s="9"/>
    </row>
    <row r="6" spans="1:41" ht="15" customHeight="1" x14ac:dyDescent="0.2">
      <c r="A6" s="6">
        <v>0.5</v>
      </c>
      <c r="B6" s="6" t="str">
        <f>IF(INT(SUM($A$2:A6)/29.7)&gt;INT(SUM($A$2:A5)/29.7),INT(SUM($A$2:A6)/29.7),"")</f>
        <v/>
      </c>
      <c r="C6" s="2" t="s">
        <v>39</v>
      </c>
      <c r="D6" s="3" t="s">
        <v>247</v>
      </c>
      <c r="E6" s="3"/>
      <c r="F6" s="3"/>
      <c r="G6" s="1" t="s">
        <v>40</v>
      </c>
      <c r="H6" s="4"/>
      <c r="I6" s="4"/>
      <c r="J6" s="8"/>
      <c r="L6" s="2" t="s">
        <v>39</v>
      </c>
      <c r="M6" s="3" t="s">
        <v>249</v>
      </c>
      <c r="N6" s="3"/>
      <c r="O6" s="3"/>
      <c r="P6" s="1" t="s">
        <v>40</v>
      </c>
      <c r="Q6" s="4"/>
      <c r="R6" s="4"/>
      <c r="T6" s="16"/>
      <c r="U6" s="9"/>
      <c r="V6" s="27"/>
      <c r="W6" s="28"/>
      <c r="X6" s="28"/>
      <c r="Y6" s="28"/>
      <c r="Z6" s="26"/>
      <c r="AA6" s="20"/>
      <c r="AB6" s="20"/>
      <c r="AC6" s="9"/>
      <c r="AD6" s="9"/>
      <c r="AE6" s="27"/>
      <c r="AF6" s="28"/>
      <c r="AG6" s="28"/>
      <c r="AH6" s="28"/>
      <c r="AI6" s="26"/>
      <c r="AJ6" s="20"/>
      <c r="AK6" s="20"/>
      <c r="AL6" s="9"/>
      <c r="AM6" s="9"/>
      <c r="AN6" s="9"/>
      <c r="AO6" s="9"/>
    </row>
    <row r="7" spans="1:41" ht="14.25" customHeight="1" x14ac:dyDescent="0.2">
      <c r="A7" s="6">
        <v>0.5</v>
      </c>
      <c r="B7" s="6" t="str">
        <f>IF(INT(SUM($A$2:A7)/29.7)&gt;INT(SUM($A$2:A6)/29.7),INT(SUM($A$2:A7)/29.7),"")</f>
        <v/>
      </c>
      <c r="C7" s="2" t="s">
        <v>41</v>
      </c>
      <c r="D7" s="3" t="s">
        <v>248</v>
      </c>
      <c r="E7" s="3"/>
      <c r="F7" s="3"/>
      <c r="G7" s="1" t="s">
        <v>42</v>
      </c>
      <c r="H7" s="4"/>
      <c r="I7" s="4"/>
      <c r="J7" s="8"/>
      <c r="L7" s="2" t="s">
        <v>41</v>
      </c>
      <c r="M7" s="3" t="s">
        <v>250</v>
      </c>
      <c r="N7" s="3"/>
      <c r="O7" s="3"/>
      <c r="P7" s="1" t="s">
        <v>42</v>
      </c>
      <c r="Q7" s="4"/>
      <c r="R7" s="4"/>
      <c r="U7" s="9"/>
      <c r="V7" s="27"/>
      <c r="W7" s="28"/>
      <c r="X7" s="28"/>
      <c r="Y7" s="28"/>
      <c r="Z7" s="26"/>
      <c r="AA7" s="20"/>
      <c r="AB7" s="20"/>
      <c r="AC7" s="9"/>
      <c r="AD7" s="9"/>
      <c r="AE7" s="27"/>
      <c r="AF7" s="28"/>
      <c r="AG7" s="28"/>
      <c r="AH7" s="28"/>
      <c r="AI7" s="26"/>
      <c r="AJ7" s="20"/>
      <c r="AK7" s="20"/>
      <c r="AL7" s="9"/>
      <c r="AM7" s="9"/>
      <c r="AN7" s="9"/>
      <c r="AO7" s="9"/>
    </row>
    <row r="8" spans="1:41" ht="15" customHeight="1" x14ac:dyDescent="0.2">
      <c r="A8" s="6">
        <v>0.5</v>
      </c>
      <c r="B8" s="6" t="str">
        <f>IF(INT(SUM($A$2:A8)/29.7)&gt;INT(SUM($A$2:A7)/29.7),INT(SUM($A$2:A8)/29.7),"")</f>
        <v/>
      </c>
      <c r="C8" s="5"/>
      <c r="D8" s="1" t="s">
        <v>43</v>
      </c>
      <c r="E8" s="4"/>
      <c r="F8" s="4"/>
      <c r="G8" s="5"/>
      <c r="H8" s="5"/>
      <c r="I8" s="5"/>
      <c r="J8" s="8"/>
      <c r="L8" s="5"/>
      <c r="M8" s="1" t="s">
        <v>43</v>
      </c>
      <c r="N8" s="4"/>
      <c r="O8" s="4"/>
      <c r="P8" s="5"/>
      <c r="Q8" s="5"/>
      <c r="R8" s="5"/>
      <c r="U8" s="9"/>
      <c r="V8" s="9"/>
      <c r="W8" s="26"/>
      <c r="X8" s="20"/>
      <c r="Y8" s="20"/>
      <c r="Z8" s="9"/>
      <c r="AA8" s="9"/>
      <c r="AB8" s="9"/>
      <c r="AC8" s="9"/>
      <c r="AD8" s="9"/>
      <c r="AE8" s="9"/>
      <c r="AF8" s="26"/>
      <c r="AG8" s="20"/>
      <c r="AH8" s="20"/>
      <c r="AI8" s="9"/>
      <c r="AJ8" s="9"/>
      <c r="AK8" s="9"/>
      <c r="AL8" s="9"/>
      <c r="AM8" s="9"/>
      <c r="AN8" s="9"/>
      <c r="AO8" s="9"/>
    </row>
    <row r="9" spans="1:41" ht="23.25" customHeight="1" x14ac:dyDescent="0.2">
      <c r="A9" s="6">
        <v>0.6</v>
      </c>
      <c r="B9" s="6" t="str">
        <f>IF(INT(SUM($A$2:A9)/29.7)&gt;INT(SUM($A$2:A8)/29.7),INT(SUM($A$2:A9)/29.7),"")</f>
        <v/>
      </c>
      <c r="C9" s="6" t="s">
        <v>14</v>
      </c>
      <c r="I9" s="6" t="s">
        <v>15</v>
      </c>
      <c r="J9" s="8"/>
      <c r="K9" s="9"/>
      <c r="L9" s="6" t="s">
        <v>84</v>
      </c>
      <c r="R9" s="6" t="s">
        <v>15</v>
      </c>
      <c r="U9" s="9">
        <f>538/8*2</f>
        <v>134.5</v>
      </c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</row>
    <row r="10" spans="1:41" ht="26.1" customHeight="1" x14ac:dyDescent="0.2">
      <c r="A10" s="6">
        <v>0.7</v>
      </c>
      <c r="B10" s="6" t="str">
        <f>IF(INT(SUM($A$2:A10)/29.7)&gt;INT(SUM($A$2:A9)/29.7),INT(SUM($A$2:A10)/29.7),"")</f>
        <v/>
      </c>
      <c r="C10" s="13"/>
      <c r="D10" s="10"/>
      <c r="E10" s="10"/>
      <c r="F10" s="10"/>
      <c r="G10" s="10"/>
      <c r="H10" s="10"/>
      <c r="I10" s="10"/>
      <c r="J10" s="11"/>
      <c r="K10" s="10"/>
      <c r="L10" s="13"/>
      <c r="M10" s="10"/>
      <c r="N10" s="10"/>
      <c r="O10" s="10"/>
      <c r="P10" s="10"/>
      <c r="Q10" s="10"/>
      <c r="R10" s="10"/>
      <c r="U10" s="9"/>
      <c r="V10" s="21"/>
      <c r="W10" s="9"/>
      <c r="X10" s="9"/>
      <c r="Y10" s="9"/>
      <c r="Z10" s="9"/>
      <c r="AA10" s="9"/>
      <c r="AB10" s="9"/>
      <c r="AC10" s="9"/>
      <c r="AD10" s="9"/>
      <c r="AE10" s="21"/>
      <c r="AF10" s="9"/>
      <c r="AG10" s="9"/>
      <c r="AH10" s="9"/>
      <c r="AI10" s="9"/>
      <c r="AJ10" s="9"/>
      <c r="AK10" s="9"/>
      <c r="AL10" s="9"/>
      <c r="AM10" s="9"/>
      <c r="AN10" s="9"/>
      <c r="AO10" s="9"/>
    </row>
    <row r="11" spans="1:41" ht="26.1" customHeight="1" x14ac:dyDescent="0.2">
      <c r="A11" s="6">
        <f t="shared" ref="A11:A73" si="0">A2</f>
        <v>1</v>
      </c>
      <c r="B11" s="6" t="str">
        <f>IF(INT(SUM($A$2:A11)/29.7)&gt;INT(SUM($A$2:A10)/29.7),INT(SUM($A$2:A11)/29.7),"")</f>
        <v/>
      </c>
      <c r="J11" s="8"/>
      <c r="AC11" s="8"/>
    </row>
    <row r="12" spans="1:41" ht="17.25" customHeight="1" x14ac:dyDescent="0.2">
      <c r="A12" s="6">
        <f t="shared" si="0"/>
        <v>0.6</v>
      </c>
      <c r="B12" s="6" t="str">
        <f>IF(INT(SUM($A$2:A12)/29.7)&gt;INT(SUM($A$2:A11)/29.7),INT(SUM($A$2:A12)/29.7),"")</f>
        <v/>
      </c>
      <c r="C12" s="42">
        <v>1365</v>
      </c>
      <c r="D12" s="42"/>
      <c r="E12" t="s">
        <v>13</v>
      </c>
      <c r="F12" s="43" t="s">
        <v>237</v>
      </c>
      <c r="G12"/>
      <c r="H12"/>
      <c r="I12"/>
      <c r="J12" s="8"/>
      <c r="K12" s="9"/>
      <c r="L12" s="42">
        <v>1435</v>
      </c>
      <c r="M12" s="42"/>
      <c r="N12" t="s">
        <v>13</v>
      </c>
      <c r="O12" s="43" t="s">
        <v>238</v>
      </c>
      <c r="P12"/>
      <c r="Q12"/>
      <c r="R12"/>
    </row>
    <row r="13" spans="1:41" ht="23.25" customHeight="1" x14ac:dyDescent="0.2">
      <c r="A13" s="6">
        <f t="shared" si="0"/>
        <v>0.8</v>
      </c>
      <c r="B13" s="6" t="str">
        <f>IF(INT(SUM($A$2:A13)/29.7)&gt;INT(SUM($A$2:A12)/29.7),INT(SUM($A$2:A13)/29.7),"")</f>
        <v/>
      </c>
      <c r="C13" s="12" t="s">
        <v>80</v>
      </c>
      <c r="J13" s="8"/>
      <c r="L13" s="12" t="s">
        <v>82</v>
      </c>
    </row>
    <row r="14" spans="1:41" ht="9" customHeight="1" x14ac:dyDescent="0.2">
      <c r="A14" s="6">
        <f t="shared" si="0"/>
        <v>0.3</v>
      </c>
      <c r="B14" s="6" t="str">
        <f>IF(INT(SUM($A$2:A14)/29.7)&gt;INT(SUM($A$2:A13)/29.7),INT(SUM($A$2:A14)/29.7),"")</f>
        <v/>
      </c>
      <c r="C14" s="1" t="s">
        <v>35</v>
      </c>
      <c r="D14" s="1" t="s">
        <v>36</v>
      </c>
      <c r="E14" s="1" t="s">
        <v>37</v>
      </c>
      <c r="F14" s="1" t="s">
        <v>38</v>
      </c>
      <c r="G14" s="1"/>
      <c r="H14" s="1" t="s">
        <v>37</v>
      </c>
      <c r="I14" s="1" t="s">
        <v>38</v>
      </c>
      <c r="J14" s="8"/>
      <c r="L14" s="1" t="s">
        <v>35</v>
      </c>
      <c r="M14" s="1" t="s">
        <v>36</v>
      </c>
      <c r="N14" s="1" t="s">
        <v>37</v>
      </c>
      <c r="O14" s="1" t="s">
        <v>38</v>
      </c>
      <c r="P14" s="1"/>
      <c r="Q14" s="1" t="s">
        <v>37</v>
      </c>
      <c r="R14" s="1" t="s">
        <v>38</v>
      </c>
    </row>
    <row r="15" spans="1:41" ht="15" customHeight="1" x14ac:dyDescent="0.2">
      <c r="A15" s="6">
        <f t="shared" si="0"/>
        <v>0.5</v>
      </c>
      <c r="B15" s="6" t="str">
        <f>IF(INT(SUM($A$2:A15)/29.7)&gt;INT(SUM($A$2:A14)/29.7),INT(SUM($A$2:A15)/29.7),"")</f>
        <v/>
      </c>
      <c r="C15" s="2" t="s">
        <v>39</v>
      </c>
      <c r="D15" s="3" t="s">
        <v>251</v>
      </c>
      <c r="E15" s="3"/>
      <c r="F15" s="3"/>
      <c r="G15" s="1" t="s">
        <v>40</v>
      </c>
      <c r="H15" s="4"/>
      <c r="I15" s="4"/>
      <c r="J15" s="8"/>
      <c r="L15" s="2" t="s">
        <v>39</v>
      </c>
      <c r="M15" s="3" t="s">
        <v>252</v>
      </c>
      <c r="N15" s="3"/>
      <c r="O15" s="3"/>
      <c r="P15" s="1" t="s">
        <v>40</v>
      </c>
      <c r="Q15" s="4"/>
      <c r="R15" s="4"/>
    </row>
    <row r="16" spans="1:41" ht="14.25" customHeight="1" x14ac:dyDescent="0.2">
      <c r="A16" s="6">
        <f t="shared" si="0"/>
        <v>0.5</v>
      </c>
      <c r="B16" s="6" t="str">
        <f>IF(INT(SUM($A$2:A16)/29.7)&gt;INT(SUM($A$2:A15)/29.7),INT(SUM($A$2:A16)/29.7),"")</f>
        <v/>
      </c>
      <c r="C16" s="2" t="s">
        <v>41</v>
      </c>
      <c r="D16" s="3" t="s">
        <v>247</v>
      </c>
      <c r="E16" s="3"/>
      <c r="F16" s="3"/>
      <c r="G16" s="1" t="s">
        <v>42</v>
      </c>
      <c r="H16" s="4"/>
      <c r="I16" s="4"/>
      <c r="J16" s="8"/>
      <c r="L16" s="2" t="s">
        <v>41</v>
      </c>
      <c r="M16" s="3" t="s">
        <v>251</v>
      </c>
      <c r="N16" s="3"/>
      <c r="O16" s="3"/>
      <c r="P16" s="1" t="s">
        <v>42</v>
      </c>
      <c r="Q16" s="4"/>
      <c r="R16" s="4"/>
    </row>
    <row r="17" spans="1:18" ht="15" customHeight="1" x14ac:dyDescent="0.2">
      <c r="A17" s="6">
        <f t="shared" si="0"/>
        <v>0.5</v>
      </c>
      <c r="B17" s="6" t="str">
        <f>IF(INT(SUM($A$2:A17)/29.7)&gt;INT(SUM($A$2:A16)/29.7),INT(SUM($A$2:A17)/29.7),"")</f>
        <v/>
      </c>
      <c r="C17" s="5"/>
      <c r="D17" s="1" t="s">
        <v>43</v>
      </c>
      <c r="E17" s="4"/>
      <c r="F17" s="4"/>
      <c r="G17" s="5"/>
      <c r="H17" s="5"/>
      <c r="I17" s="5"/>
      <c r="J17" s="8"/>
      <c r="L17" s="5"/>
      <c r="M17" s="1" t="s">
        <v>43</v>
      </c>
      <c r="N17" s="4"/>
      <c r="O17" s="4"/>
      <c r="P17" s="5"/>
      <c r="Q17" s="5"/>
      <c r="R17" s="5"/>
    </row>
    <row r="18" spans="1:18" ht="23.25" customHeight="1" x14ac:dyDescent="0.2">
      <c r="A18" s="6">
        <f t="shared" si="0"/>
        <v>0.6</v>
      </c>
      <c r="B18" s="6" t="str">
        <f>IF(INT(SUM($A$2:A18)/29.7)&gt;INT(SUM($A$2:A17)/29.7),INT(SUM($A$2:A18)/29.7),"")</f>
        <v/>
      </c>
      <c r="C18" s="6" t="s">
        <v>16</v>
      </c>
      <c r="I18" s="6" t="s">
        <v>17</v>
      </c>
      <c r="J18" s="8"/>
      <c r="K18" s="9"/>
      <c r="L18" s="6" t="s">
        <v>84</v>
      </c>
      <c r="R18" s="6" t="s">
        <v>15</v>
      </c>
    </row>
    <row r="19" spans="1:18" ht="26.1" customHeight="1" x14ac:dyDescent="0.2">
      <c r="A19" s="6">
        <f t="shared" si="0"/>
        <v>0.7</v>
      </c>
      <c r="B19" s="6" t="str">
        <f>IF(INT(SUM($A$2:A19)/29.7)&gt;INT(SUM($A$2:A18)/29.7),INT(SUM($A$2:A19)/29.7),"")</f>
        <v/>
      </c>
      <c r="C19" s="13"/>
      <c r="D19" s="10"/>
      <c r="E19" s="10"/>
      <c r="F19" s="10"/>
      <c r="G19" s="10"/>
      <c r="H19" s="10"/>
      <c r="I19" s="10"/>
      <c r="J19" s="11"/>
      <c r="K19" s="10"/>
      <c r="L19" s="13"/>
      <c r="M19" s="10"/>
      <c r="N19" s="10"/>
      <c r="O19" s="10"/>
      <c r="P19" s="10"/>
      <c r="Q19" s="10"/>
      <c r="R19" s="10"/>
    </row>
    <row r="20" spans="1:18" ht="26.1" customHeight="1" x14ac:dyDescent="0.2">
      <c r="A20" s="6">
        <f t="shared" si="0"/>
        <v>1</v>
      </c>
      <c r="B20" s="6" t="str">
        <f>IF(INT(SUM($A$2:A20)/29.7)&gt;INT(SUM($A$2:A19)/29.7),INT(SUM($A$2:A20)/29.7),"")</f>
        <v/>
      </c>
      <c r="J20" s="8"/>
    </row>
    <row r="21" spans="1:18" ht="17.25" customHeight="1" x14ac:dyDescent="0.2">
      <c r="A21" s="6">
        <f t="shared" si="0"/>
        <v>0.6</v>
      </c>
      <c r="B21" s="6" t="str">
        <f>IF(INT(SUM($A$2:A21)/29.7)&gt;INT(SUM($A$2:A20)/29.7),INT(SUM($A$2:A21)/29.7),"")</f>
        <v/>
      </c>
      <c r="C21" s="42">
        <v>1439</v>
      </c>
      <c r="D21" s="42"/>
      <c r="E21" t="s">
        <v>13</v>
      </c>
      <c r="F21" s="43" t="s">
        <v>185</v>
      </c>
      <c r="G21"/>
      <c r="H21"/>
      <c r="I21"/>
      <c r="J21" s="8"/>
      <c r="K21" s="9"/>
      <c r="L21" s="42">
        <v>1494</v>
      </c>
      <c r="M21" s="42"/>
      <c r="N21" t="s">
        <v>13</v>
      </c>
      <c r="O21" s="43" t="s">
        <v>239</v>
      </c>
      <c r="P21"/>
      <c r="Q21"/>
      <c r="R21"/>
    </row>
    <row r="22" spans="1:18" ht="23.25" customHeight="1" x14ac:dyDescent="0.2">
      <c r="A22" s="6">
        <f t="shared" si="0"/>
        <v>0.8</v>
      </c>
      <c r="B22" s="6" t="str">
        <f>IF(INT(SUM($A$2:A22)/29.7)&gt;INT(SUM($A$2:A21)/29.7),INT(SUM($A$2:A22)/29.7),"")</f>
        <v/>
      </c>
      <c r="C22" s="12" t="s">
        <v>21</v>
      </c>
      <c r="J22" s="8"/>
      <c r="L22" s="12" t="s">
        <v>85</v>
      </c>
    </row>
    <row r="23" spans="1:18" ht="9" customHeight="1" x14ac:dyDescent="0.2">
      <c r="A23" s="6">
        <f t="shared" si="0"/>
        <v>0.3</v>
      </c>
      <c r="B23" s="6" t="str">
        <f>IF(INT(SUM($A$2:A23)/29.7)&gt;INT(SUM($A$2:A22)/29.7),INT(SUM($A$2:A23)/29.7),"")</f>
        <v/>
      </c>
      <c r="C23" s="1" t="s">
        <v>35</v>
      </c>
      <c r="D23" s="1" t="s">
        <v>36</v>
      </c>
      <c r="E23" s="1" t="s">
        <v>37</v>
      </c>
      <c r="F23" s="1" t="s">
        <v>38</v>
      </c>
      <c r="G23" s="1"/>
      <c r="H23" s="1" t="s">
        <v>37</v>
      </c>
      <c r="I23" s="1" t="s">
        <v>38</v>
      </c>
      <c r="J23" s="8"/>
      <c r="L23" s="1" t="s">
        <v>35</v>
      </c>
      <c r="M23" s="1" t="s">
        <v>36</v>
      </c>
      <c r="N23" s="1" t="s">
        <v>37</v>
      </c>
      <c r="O23" s="1" t="s">
        <v>38</v>
      </c>
      <c r="P23" s="1"/>
      <c r="Q23" s="1" t="s">
        <v>37</v>
      </c>
      <c r="R23" s="1" t="s">
        <v>38</v>
      </c>
    </row>
    <row r="24" spans="1:18" ht="14.25" customHeight="1" x14ac:dyDescent="0.2">
      <c r="A24" s="6">
        <f t="shared" si="0"/>
        <v>0.5</v>
      </c>
      <c r="B24" s="6" t="str">
        <f>IF(INT(SUM($A$2:A24)/29.7)&gt;INT(SUM($A$2:A23)/29.7),INT(SUM($A$2:A24)/29.7),"")</f>
        <v/>
      </c>
      <c r="C24" s="2" t="s">
        <v>39</v>
      </c>
      <c r="D24" s="3" t="s">
        <v>253</v>
      </c>
      <c r="E24" s="3"/>
      <c r="F24" s="3"/>
      <c r="G24" s="1" t="s">
        <v>40</v>
      </c>
      <c r="H24" s="4"/>
      <c r="I24" s="4"/>
      <c r="J24" s="8"/>
      <c r="L24" s="2" t="s">
        <v>39</v>
      </c>
      <c r="M24" s="3" t="s">
        <v>255</v>
      </c>
      <c r="N24" s="3"/>
      <c r="O24" s="3"/>
      <c r="P24" s="1" t="s">
        <v>40</v>
      </c>
      <c r="Q24" s="4"/>
      <c r="R24" s="4"/>
    </row>
    <row r="25" spans="1:18" ht="15" customHeight="1" x14ac:dyDescent="0.2">
      <c r="A25" s="6">
        <f t="shared" si="0"/>
        <v>0.5</v>
      </c>
      <c r="B25" s="6" t="str">
        <f>IF(INT(SUM($A$2:A25)/29.7)&gt;INT(SUM($A$2:A24)/29.7),INT(SUM($A$2:A25)/29.7),"")</f>
        <v/>
      </c>
      <c r="C25" s="2" t="s">
        <v>41</v>
      </c>
      <c r="D25" s="3" t="s">
        <v>254</v>
      </c>
      <c r="E25" s="3"/>
      <c r="F25" s="3"/>
      <c r="G25" s="1" t="s">
        <v>42</v>
      </c>
      <c r="H25" s="4"/>
      <c r="I25" s="4"/>
      <c r="J25" s="8"/>
      <c r="L25" s="2" t="s">
        <v>41</v>
      </c>
      <c r="M25" s="3" t="s">
        <v>256</v>
      </c>
      <c r="N25" s="3"/>
      <c r="O25" s="3"/>
      <c r="P25" s="1" t="s">
        <v>42</v>
      </c>
      <c r="Q25" s="4"/>
      <c r="R25" s="4"/>
    </row>
    <row r="26" spans="1:18" ht="14.25" customHeight="1" x14ac:dyDescent="0.2">
      <c r="A26" s="6">
        <f t="shared" si="0"/>
        <v>0.5</v>
      </c>
      <c r="B26" s="6" t="str">
        <f>IF(INT(SUM($A$2:A26)/29.7)&gt;INT(SUM($A$2:A25)/29.7),INT(SUM($A$2:A26)/29.7),"")</f>
        <v/>
      </c>
      <c r="C26" s="5"/>
      <c r="D26" s="1" t="s">
        <v>43</v>
      </c>
      <c r="E26" s="4"/>
      <c r="F26" s="4"/>
      <c r="G26" s="5"/>
      <c r="H26" s="5"/>
      <c r="I26" s="5"/>
      <c r="J26" s="8"/>
      <c r="L26" s="5"/>
      <c r="M26" s="1" t="s">
        <v>43</v>
      </c>
      <c r="N26" s="4"/>
      <c r="O26" s="4"/>
      <c r="P26" s="5"/>
      <c r="Q26" s="5"/>
      <c r="R26" s="5"/>
    </row>
    <row r="27" spans="1:18" ht="24" customHeight="1" x14ac:dyDescent="0.2">
      <c r="A27" s="6">
        <f t="shared" si="0"/>
        <v>0.6</v>
      </c>
      <c r="B27" s="6" t="str">
        <f>IF(INT(SUM($A$2:A27)/29.7)&gt;INT(SUM($A$2:A26)/29.7),INT(SUM($A$2:A27)/29.7),"")</f>
        <v/>
      </c>
      <c r="C27" s="6" t="s">
        <v>14</v>
      </c>
      <c r="I27" s="6" t="s">
        <v>15</v>
      </c>
      <c r="J27" s="8"/>
      <c r="K27" s="9"/>
      <c r="L27" s="6" t="s">
        <v>84</v>
      </c>
      <c r="R27" s="6" t="s">
        <v>15</v>
      </c>
    </row>
    <row r="28" spans="1:18" ht="26.1" customHeight="1" x14ac:dyDescent="0.2">
      <c r="A28" s="6">
        <f t="shared" si="0"/>
        <v>0.7</v>
      </c>
      <c r="B28" s="6" t="str">
        <f>IF(INT(SUM($A$2:A28)/29.7)&gt;INT(SUM($A$2:A27)/29.7),INT(SUM($A$2:A28)/29.7),"")</f>
        <v/>
      </c>
      <c r="C28" s="13"/>
      <c r="D28" s="10"/>
      <c r="E28" s="10"/>
      <c r="F28" s="10"/>
      <c r="G28" s="10"/>
      <c r="H28" s="10"/>
      <c r="I28" s="10"/>
      <c r="J28" s="11"/>
      <c r="K28" s="10"/>
      <c r="L28" s="13"/>
      <c r="M28" s="10"/>
      <c r="N28" s="10"/>
      <c r="O28" s="10"/>
      <c r="P28" s="10"/>
      <c r="Q28" s="10"/>
      <c r="R28" s="10"/>
    </row>
    <row r="29" spans="1:18" ht="26.1" customHeight="1" x14ac:dyDescent="0.2">
      <c r="A29" s="6">
        <f t="shared" si="0"/>
        <v>1</v>
      </c>
      <c r="B29" s="6" t="str">
        <f>IF(INT(SUM($A$2:A29)/29.7)&gt;INT(SUM($A$2:A28)/29.7),INT(SUM($A$2:A29)/29.7),"")</f>
        <v/>
      </c>
      <c r="J29" s="8"/>
    </row>
    <row r="30" spans="1:18" ht="18" customHeight="1" x14ac:dyDescent="0.2">
      <c r="A30" s="6">
        <f t="shared" si="0"/>
        <v>0.6</v>
      </c>
      <c r="B30" s="6" t="str">
        <f>IF(INT(SUM($A$2:A30)/29.7)&gt;INT(SUM($A$2:A29)/29.7),INT(SUM($A$2:A30)/29.7),"")</f>
        <v/>
      </c>
      <c r="C30" s="42">
        <v>1506</v>
      </c>
      <c r="D30" s="42"/>
      <c r="E30" t="s">
        <v>13</v>
      </c>
      <c r="F30" s="43" t="s">
        <v>240</v>
      </c>
      <c r="G30"/>
      <c r="H30"/>
      <c r="I30"/>
      <c r="J30" s="8"/>
      <c r="K30" s="9"/>
      <c r="L30" s="42">
        <v>1529</v>
      </c>
      <c r="M30" s="42"/>
      <c r="N30" t="s">
        <v>13</v>
      </c>
      <c r="O30" s="43" t="s">
        <v>241</v>
      </c>
      <c r="P30"/>
      <c r="Q30"/>
      <c r="R30"/>
    </row>
    <row r="31" spans="1:18" ht="23.25" customHeight="1" x14ac:dyDescent="0.2">
      <c r="A31" s="6">
        <f t="shared" si="0"/>
        <v>0.8</v>
      </c>
      <c r="B31" s="6" t="str">
        <f>IF(INT(SUM($A$2:A31)/29.7)&gt;INT(SUM($A$2:A30)/29.7),INT(SUM($A$2:A31)/29.7),"")</f>
        <v/>
      </c>
      <c r="C31" s="12" t="s">
        <v>74</v>
      </c>
      <c r="J31" s="8"/>
      <c r="L31" s="12" t="s">
        <v>195</v>
      </c>
    </row>
    <row r="32" spans="1:18" ht="9" customHeight="1" x14ac:dyDescent="0.2">
      <c r="A32" s="6">
        <f t="shared" si="0"/>
        <v>0.3</v>
      </c>
      <c r="B32" s="6" t="str">
        <f>IF(INT(SUM($A$2:A32)/29.7)&gt;INT(SUM($A$2:A31)/29.7),INT(SUM($A$2:A32)/29.7),"")</f>
        <v/>
      </c>
      <c r="C32" s="1" t="s">
        <v>35</v>
      </c>
      <c r="D32" s="1" t="s">
        <v>36</v>
      </c>
      <c r="E32" s="1" t="s">
        <v>37</v>
      </c>
      <c r="F32" s="1" t="s">
        <v>38</v>
      </c>
      <c r="G32" s="1"/>
      <c r="H32" s="1" t="s">
        <v>37</v>
      </c>
      <c r="I32" s="1" t="s">
        <v>38</v>
      </c>
      <c r="J32" s="8"/>
      <c r="L32" s="1" t="s">
        <v>35</v>
      </c>
      <c r="M32" s="1" t="s">
        <v>36</v>
      </c>
      <c r="N32" s="1" t="s">
        <v>37</v>
      </c>
      <c r="O32" s="1" t="s">
        <v>38</v>
      </c>
      <c r="P32" s="1"/>
      <c r="Q32" s="1" t="s">
        <v>37</v>
      </c>
      <c r="R32" s="1" t="s">
        <v>38</v>
      </c>
    </row>
    <row r="33" spans="1:20" ht="14.25" customHeight="1" x14ac:dyDescent="0.2">
      <c r="A33" s="6">
        <f t="shared" si="0"/>
        <v>0.5</v>
      </c>
      <c r="B33" s="6" t="str">
        <f>IF(INT(SUM($A$2:A33)/29.7)&gt;INT(SUM($A$2:A32)/29.7),INT(SUM($A$2:A33)/29.7),"")</f>
        <v/>
      </c>
      <c r="C33" s="2" t="s">
        <v>39</v>
      </c>
      <c r="D33" s="3" t="s">
        <v>250</v>
      </c>
      <c r="E33" s="3"/>
      <c r="F33" s="3"/>
      <c r="G33" s="1" t="s">
        <v>40</v>
      </c>
      <c r="H33" s="4"/>
      <c r="I33" s="4"/>
      <c r="J33" s="8"/>
      <c r="L33" s="2" t="s">
        <v>39</v>
      </c>
      <c r="M33" s="3" t="s">
        <v>248</v>
      </c>
      <c r="N33" s="3"/>
      <c r="O33" s="3"/>
      <c r="P33" s="1" t="s">
        <v>40</v>
      </c>
      <c r="Q33" s="4"/>
      <c r="R33" s="4"/>
    </row>
    <row r="34" spans="1:20" ht="15" customHeight="1" x14ac:dyDescent="0.2">
      <c r="A34" s="6">
        <f t="shared" si="0"/>
        <v>0.5</v>
      </c>
      <c r="B34" s="6" t="str">
        <f>IF(INT(SUM($A$2:A34)/29.7)&gt;INT(SUM($A$2:A33)/29.7),INT(SUM($A$2:A34)/29.7),"")</f>
        <v/>
      </c>
      <c r="C34" s="2" t="s">
        <v>41</v>
      </c>
      <c r="D34" s="3" t="s">
        <v>252</v>
      </c>
      <c r="E34" s="3"/>
      <c r="F34" s="3"/>
      <c r="G34" s="1" t="s">
        <v>42</v>
      </c>
      <c r="H34" s="4"/>
      <c r="I34" s="4"/>
      <c r="J34" s="8"/>
      <c r="L34" s="2" t="s">
        <v>41</v>
      </c>
      <c r="M34" s="3" t="s">
        <v>249</v>
      </c>
      <c r="N34" s="3"/>
      <c r="O34" s="3"/>
      <c r="P34" s="1" t="s">
        <v>42</v>
      </c>
      <c r="Q34" s="4"/>
      <c r="R34" s="4"/>
    </row>
    <row r="35" spans="1:20" ht="14.25" customHeight="1" x14ac:dyDescent="0.2">
      <c r="A35" s="6">
        <f t="shared" si="0"/>
        <v>0.5</v>
      </c>
      <c r="B35" s="6" t="str">
        <f>IF(INT(SUM($A$2:A35)/29.7)&gt;INT(SUM($A$2:A34)/29.7),INT(SUM($A$2:A35)/29.7),"")</f>
        <v/>
      </c>
      <c r="C35" s="5"/>
      <c r="D35" s="1" t="s">
        <v>43</v>
      </c>
      <c r="E35" s="4"/>
      <c r="F35" s="4"/>
      <c r="G35" s="5"/>
      <c r="H35" s="5"/>
      <c r="I35" s="5"/>
      <c r="J35" s="8"/>
      <c r="L35" s="5"/>
      <c r="M35" s="1" t="s">
        <v>43</v>
      </c>
      <c r="N35" s="4"/>
      <c r="O35" s="4"/>
      <c r="P35" s="5"/>
      <c r="Q35" s="5"/>
      <c r="R35" s="5"/>
    </row>
    <row r="36" spans="1:20" ht="23.25" customHeight="1" x14ac:dyDescent="0.2">
      <c r="A36" s="6">
        <f t="shared" si="0"/>
        <v>0.6</v>
      </c>
      <c r="B36" s="6" t="str">
        <f>IF(INT(SUM($A$2:A36)/29.7)&gt;INT(SUM($A$2:A35)/29.7),INT(SUM($A$2:A36)/29.7),"")</f>
        <v/>
      </c>
      <c r="C36" s="6" t="s">
        <v>16</v>
      </c>
      <c r="I36" s="6" t="s">
        <v>17</v>
      </c>
      <c r="J36" s="8"/>
      <c r="K36" s="9"/>
      <c r="L36" s="6" t="s">
        <v>198</v>
      </c>
      <c r="R36" s="6" t="s">
        <v>199</v>
      </c>
    </row>
    <row r="37" spans="1:20" ht="26.1" customHeight="1" x14ac:dyDescent="0.2">
      <c r="A37" s="6">
        <f t="shared" si="0"/>
        <v>0.7</v>
      </c>
      <c r="B37" s="6" t="str">
        <f>IF(INT(SUM($A$2:A37)/29.7)&gt;INT(SUM($A$2:A36)/29.7),INT(SUM($A$2:A37)/29.7),"")</f>
        <v/>
      </c>
      <c r="C37" s="13"/>
      <c r="D37" s="10"/>
      <c r="E37" s="10"/>
      <c r="F37" s="10"/>
      <c r="G37" s="10"/>
      <c r="H37" s="10"/>
      <c r="I37" s="10"/>
      <c r="J37" s="11"/>
      <c r="K37" s="10"/>
      <c r="L37" s="13"/>
      <c r="M37" s="10"/>
      <c r="N37" s="10"/>
      <c r="O37" s="10"/>
      <c r="P37" s="10"/>
      <c r="Q37" s="10"/>
      <c r="R37" s="10"/>
    </row>
    <row r="38" spans="1:20" ht="26.1" customHeight="1" x14ac:dyDescent="0.2">
      <c r="A38" s="6">
        <f t="shared" si="0"/>
        <v>1</v>
      </c>
      <c r="B38" s="6" t="str">
        <f>IF(INT(SUM($A$2:A38)/29.7)&gt;INT(SUM($A$2:A37)/29.7),INT(SUM($A$2:A38)/29.7),"")</f>
        <v/>
      </c>
      <c r="J38" s="8"/>
      <c r="T38" s="6" t="s">
        <v>44</v>
      </c>
    </row>
    <row r="39" spans="1:20" ht="18" customHeight="1" x14ac:dyDescent="0.2">
      <c r="A39" s="6">
        <f t="shared" si="0"/>
        <v>0.6</v>
      </c>
      <c r="B39" s="6" t="str">
        <f>IF(INT(SUM($A$2:A39)/29.7)&gt;INT(SUM($A$2:A38)/29.7),INT(SUM($A$2:A39)/29.7),"")</f>
        <v/>
      </c>
      <c r="C39" s="42">
        <v>1542</v>
      </c>
      <c r="D39" s="42"/>
      <c r="E39" t="s">
        <v>13</v>
      </c>
      <c r="F39" s="43" t="s">
        <v>242</v>
      </c>
      <c r="G39"/>
      <c r="H39"/>
      <c r="I39"/>
      <c r="J39" s="8"/>
      <c r="K39" s="9"/>
      <c r="L39" s="42">
        <v>1551</v>
      </c>
      <c r="M39" s="42"/>
      <c r="N39" t="s">
        <v>13</v>
      </c>
      <c r="O39" s="43" t="s">
        <v>237</v>
      </c>
      <c r="P39"/>
      <c r="Q39"/>
      <c r="R39"/>
    </row>
    <row r="40" spans="1:20" ht="23.25" customHeight="1" x14ac:dyDescent="0.2">
      <c r="A40" s="6">
        <f t="shared" si="0"/>
        <v>0.8</v>
      </c>
      <c r="B40" s="6" t="str">
        <f>IF(INT(SUM($A$2:A40)/29.7)&gt;INT(SUM($A$2:A39)/29.7),INT(SUM($A$2:A40)/29.7),"")</f>
        <v/>
      </c>
      <c r="C40" s="12" t="s">
        <v>148</v>
      </c>
      <c r="J40" s="8"/>
      <c r="L40" s="12" t="s">
        <v>89</v>
      </c>
    </row>
    <row r="41" spans="1:20" ht="8.25" customHeight="1" x14ac:dyDescent="0.2">
      <c r="A41" s="6">
        <f t="shared" si="0"/>
        <v>0.3</v>
      </c>
      <c r="B41" s="6" t="str">
        <f>IF(INT(SUM($A$2:A41)/29.7)&gt;INT(SUM($A$2:A40)/29.7),INT(SUM($A$2:A41)/29.7),"")</f>
        <v/>
      </c>
      <c r="C41" s="1" t="s">
        <v>35</v>
      </c>
      <c r="D41" s="1" t="s">
        <v>36</v>
      </c>
      <c r="E41" s="1" t="s">
        <v>37</v>
      </c>
      <c r="F41" s="1" t="s">
        <v>38</v>
      </c>
      <c r="G41" s="1"/>
      <c r="H41" s="1" t="s">
        <v>37</v>
      </c>
      <c r="I41" s="1" t="s">
        <v>38</v>
      </c>
      <c r="J41" s="8"/>
      <c r="L41" s="1" t="s">
        <v>35</v>
      </c>
      <c r="M41" s="1" t="s">
        <v>36</v>
      </c>
      <c r="N41" s="1" t="s">
        <v>37</v>
      </c>
      <c r="O41" s="1" t="s">
        <v>38</v>
      </c>
      <c r="P41" s="1"/>
      <c r="Q41" s="1" t="s">
        <v>37</v>
      </c>
      <c r="R41" s="1" t="s">
        <v>38</v>
      </c>
    </row>
    <row r="42" spans="1:20" ht="15" customHeight="1" x14ac:dyDescent="0.2">
      <c r="A42" s="6">
        <f t="shared" si="0"/>
        <v>0.5</v>
      </c>
      <c r="B42" s="6" t="str">
        <f>IF(INT(SUM($A$2:A42)/29.7)&gt;INT(SUM($A$2:A41)/29.7),INT(SUM($A$2:A42)/29.7),"")</f>
        <v/>
      </c>
      <c r="C42" s="2" t="s">
        <v>39</v>
      </c>
      <c r="D42" s="3" t="s">
        <v>257</v>
      </c>
      <c r="E42" s="3"/>
      <c r="F42" s="3"/>
      <c r="G42" s="1" t="s">
        <v>40</v>
      </c>
      <c r="H42" s="4"/>
      <c r="I42" s="4"/>
      <c r="J42" s="8"/>
      <c r="L42" s="2" t="s">
        <v>39</v>
      </c>
      <c r="M42" s="3" t="s">
        <v>254</v>
      </c>
      <c r="N42" s="3"/>
      <c r="O42" s="3"/>
      <c r="P42" s="1" t="s">
        <v>40</v>
      </c>
      <c r="Q42" s="4"/>
      <c r="R42" s="4"/>
    </row>
    <row r="43" spans="1:20" ht="14.25" customHeight="1" x14ac:dyDescent="0.2">
      <c r="A43" s="6">
        <f t="shared" si="0"/>
        <v>0.5</v>
      </c>
      <c r="B43" s="6" t="str">
        <f>IF(INT(SUM($A$2:A43)/29.7)&gt;INT(SUM($A$2:A42)/29.7),INT(SUM($A$2:A43)/29.7),"")</f>
        <v/>
      </c>
      <c r="C43" s="2" t="s">
        <v>41</v>
      </c>
      <c r="D43" s="3" t="s">
        <v>253</v>
      </c>
      <c r="E43" s="3"/>
      <c r="F43" s="3"/>
      <c r="G43" s="1" t="s">
        <v>42</v>
      </c>
      <c r="H43" s="4"/>
      <c r="I43" s="4"/>
      <c r="J43" s="8"/>
      <c r="L43" s="2" t="s">
        <v>41</v>
      </c>
      <c r="M43" s="3" t="s">
        <v>260</v>
      </c>
      <c r="N43" s="3"/>
      <c r="O43" s="3"/>
      <c r="P43" s="1" t="s">
        <v>42</v>
      </c>
      <c r="Q43" s="4"/>
      <c r="R43" s="4"/>
    </row>
    <row r="44" spans="1:20" ht="15" customHeight="1" x14ac:dyDescent="0.2">
      <c r="A44" s="6">
        <f t="shared" si="0"/>
        <v>0.5</v>
      </c>
      <c r="B44" s="6" t="str">
        <f>IF(INT(SUM($A$2:A44)/29.7)&gt;INT(SUM($A$2:A43)/29.7),INT(SUM($A$2:A44)/29.7),"")</f>
        <v/>
      </c>
      <c r="C44" s="5"/>
      <c r="D44" s="1" t="s">
        <v>43</v>
      </c>
      <c r="E44" s="4"/>
      <c r="F44" s="4"/>
      <c r="G44" s="5"/>
      <c r="H44" s="5"/>
      <c r="I44" s="5"/>
      <c r="J44" s="8"/>
      <c r="L44" s="5"/>
      <c r="M44" s="1" t="s">
        <v>43</v>
      </c>
      <c r="N44" s="4"/>
      <c r="O44" s="4"/>
      <c r="P44" s="5"/>
      <c r="Q44" s="5"/>
      <c r="R44" s="5"/>
    </row>
    <row r="45" spans="1:20" ht="23.25" customHeight="1" x14ac:dyDescent="0.2">
      <c r="A45" s="6">
        <f t="shared" si="0"/>
        <v>0.6</v>
      </c>
      <c r="B45" s="6" t="str">
        <f>IF(INT(SUM($A$2:A45)/29.7)&gt;INT(SUM($A$2:A44)/29.7),INT(SUM($A$2:A45)/29.7),"")</f>
        <v/>
      </c>
      <c r="C45" s="6" t="s">
        <v>144</v>
      </c>
      <c r="I45" s="6" t="s">
        <v>18</v>
      </c>
      <c r="J45" s="8"/>
      <c r="K45" s="9"/>
      <c r="L45" s="6" t="s">
        <v>77</v>
      </c>
      <c r="R45" s="6" t="s">
        <v>15</v>
      </c>
    </row>
    <row r="46" spans="1:20" ht="28.9" hidden="1" customHeight="1" x14ac:dyDescent="0.2">
      <c r="A46" s="6">
        <f t="shared" si="0"/>
        <v>0.7</v>
      </c>
      <c r="B46" s="6" t="str">
        <f>IF(INT(SUM($A$2:A45)/29.7)&gt;INT(SUM($A$2:A44)/29.7),INT(SUM($A$2:A45)/29.7)+1,"")</f>
        <v/>
      </c>
      <c r="C46" s="14"/>
      <c r="L46" s="14"/>
    </row>
    <row r="47" spans="1:20" ht="28.9" hidden="1" customHeight="1" x14ac:dyDescent="0.2">
      <c r="A47" s="6">
        <f t="shared" si="0"/>
        <v>1</v>
      </c>
      <c r="B47" s="7"/>
    </row>
    <row r="48" spans="1:20" ht="17.25" customHeight="1" x14ac:dyDescent="0.2">
      <c r="A48" s="6">
        <f t="shared" si="0"/>
        <v>0.6</v>
      </c>
      <c r="B48" s="6" t="str">
        <f>IF(INT(SUM($A$2:A46)/29.7)&gt;INT(SUM($A$2:A45)/29.7),INT(SUM($A$2:A46)/29.7)+1,"")</f>
        <v/>
      </c>
      <c r="C48" s="42">
        <v>1553</v>
      </c>
      <c r="D48" s="42"/>
      <c r="E48" t="s">
        <v>13</v>
      </c>
      <c r="F48" s="43" t="s">
        <v>243</v>
      </c>
      <c r="G48"/>
      <c r="H48"/>
      <c r="I48"/>
      <c r="J48" s="8"/>
      <c r="K48" s="9"/>
      <c r="L48" s="42">
        <v>11241</v>
      </c>
      <c r="M48" s="42"/>
      <c r="N48" t="s">
        <v>13</v>
      </c>
      <c r="O48" s="43" t="s">
        <v>244</v>
      </c>
      <c r="P48"/>
      <c r="Q48"/>
      <c r="R48" s="118" t="s">
        <v>91</v>
      </c>
    </row>
    <row r="49" spans="1:21" ht="23.25" customHeight="1" x14ac:dyDescent="0.2">
      <c r="A49" s="6">
        <f t="shared" si="0"/>
        <v>0.8</v>
      </c>
      <c r="B49" s="6" t="str">
        <f>IF(INT(SUM($A$2:A47)/29.7)&gt;INT(SUM($A$2:A46)/29.7),INT(SUM($A$2:A47)/29.7)+1,"")</f>
        <v/>
      </c>
      <c r="C49" s="12" t="s">
        <v>152</v>
      </c>
      <c r="J49" s="8"/>
      <c r="L49" s="12" t="s">
        <v>208</v>
      </c>
    </row>
    <row r="50" spans="1:21" ht="9" customHeight="1" x14ac:dyDescent="0.2">
      <c r="A50" s="6">
        <f t="shared" si="0"/>
        <v>0.3</v>
      </c>
      <c r="B50" s="6" t="str">
        <f>IF(INT(SUM($A$2:A48)/29.7)&gt;INT(SUM($A$2:A47)/29.7),INT(SUM($A$2:A48)/29.7)+1,"")</f>
        <v/>
      </c>
      <c r="C50" s="1" t="s">
        <v>35</v>
      </c>
      <c r="D50" s="1" t="s">
        <v>36</v>
      </c>
      <c r="E50" s="1" t="s">
        <v>37</v>
      </c>
      <c r="F50" s="1" t="s">
        <v>38</v>
      </c>
      <c r="G50" s="1"/>
      <c r="H50" s="1" t="s">
        <v>37</v>
      </c>
      <c r="I50" s="1" t="s">
        <v>38</v>
      </c>
      <c r="J50" s="8"/>
      <c r="L50" s="1" t="s">
        <v>35</v>
      </c>
      <c r="M50" s="1" t="s">
        <v>36</v>
      </c>
      <c r="N50" s="1" t="s">
        <v>37</v>
      </c>
      <c r="O50" s="1" t="s">
        <v>38</v>
      </c>
      <c r="P50" s="1"/>
      <c r="Q50" s="1" t="s">
        <v>37</v>
      </c>
      <c r="R50" s="1" t="s">
        <v>38</v>
      </c>
    </row>
    <row r="51" spans="1:21" ht="15" customHeight="1" x14ac:dyDescent="0.2">
      <c r="A51" s="6">
        <f t="shared" si="0"/>
        <v>0.5</v>
      </c>
      <c r="B51" s="6">
        <f>IF(INT(SUM($A$2:A49)/29.7)&gt;INT(SUM($A$2:A48)/29.7),INT(SUM($A$2:A49)/29.7)+1,"")</f>
        <v>2</v>
      </c>
      <c r="C51" s="2" t="s">
        <v>39</v>
      </c>
      <c r="D51" s="3" t="s">
        <v>258</v>
      </c>
      <c r="E51" s="3"/>
      <c r="F51" s="3"/>
      <c r="G51" s="1" t="s">
        <v>40</v>
      </c>
      <c r="H51" s="4"/>
      <c r="I51" s="4"/>
      <c r="J51" s="8"/>
      <c r="L51" s="2" t="s">
        <v>39</v>
      </c>
      <c r="M51" s="3" t="s">
        <v>259</v>
      </c>
      <c r="N51" s="3"/>
      <c r="O51" s="3"/>
      <c r="P51" s="1" t="s">
        <v>40</v>
      </c>
      <c r="Q51" s="4"/>
      <c r="R51" s="4"/>
    </row>
    <row r="52" spans="1:21" ht="14.25" customHeight="1" x14ac:dyDescent="0.2">
      <c r="A52" s="6">
        <f t="shared" si="0"/>
        <v>0.5</v>
      </c>
      <c r="B52" s="6" t="str">
        <f>IF(INT(SUM($A$2:A50)/29.7)&gt;INT(SUM($A$2:A49)/29.7),INT(SUM($A$2:A50)/29.7)+1,"")</f>
        <v/>
      </c>
      <c r="C52" s="2" t="s">
        <v>41</v>
      </c>
      <c r="D52" s="3" t="s">
        <v>257</v>
      </c>
      <c r="E52" s="3"/>
      <c r="F52" s="3"/>
      <c r="G52" s="1" t="s">
        <v>42</v>
      </c>
      <c r="H52" s="4"/>
      <c r="I52" s="4"/>
      <c r="J52" s="8"/>
      <c r="L52" s="2" t="s">
        <v>41</v>
      </c>
      <c r="M52" s="3" t="s">
        <v>259</v>
      </c>
      <c r="N52" s="3"/>
      <c r="O52" s="3"/>
      <c r="P52" s="1" t="s">
        <v>42</v>
      </c>
      <c r="Q52" s="4"/>
      <c r="R52" s="4"/>
    </row>
    <row r="53" spans="1:21" ht="15" customHeight="1" x14ac:dyDescent="0.2">
      <c r="A53" s="6">
        <f t="shared" si="0"/>
        <v>0.5</v>
      </c>
      <c r="B53" s="6" t="str">
        <f>IF(INT(SUM($A$2:A51)/29.7)&gt;INT(SUM($A$2:A50)/29.7),INT(SUM($A$2:A51)/29.7)+1,"")</f>
        <v/>
      </c>
      <c r="C53" s="5"/>
      <c r="D53" s="1" t="s">
        <v>43</v>
      </c>
      <c r="E53" s="4"/>
      <c r="F53" s="4"/>
      <c r="G53" s="5"/>
      <c r="H53" s="5"/>
      <c r="I53" s="5"/>
      <c r="J53" s="8"/>
      <c r="L53" s="5"/>
      <c r="M53" s="1" t="s">
        <v>43</v>
      </c>
      <c r="N53" s="4"/>
      <c r="O53" s="4"/>
      <c r="P53" s="5"/>
      <c r="Q53" s="5"/>
      <c r="R53" s="5"/>
    </row>
    <row r="54" spans="1:21" ht="23.25" customHeight="1" x14ac:dyDescent="0.2">
      <c r="A54" s="6">
        <f t="shared" si="0"/>
        <v>0.6</v>
      </c>
      <c r="B54" s="6" t="str">
        <f>IF(INT(SUM($A$2:A52)/29.7)&gt;INT(SUM($A$2:A51)/29.7),INT(SUM($A$2:A52)/29.7)+1,"")</f>
        <v/>
      </c>
      <c r="C54" s="6" t="s">
        <v>14</v>
      </c>
      <c r="I54" s="6" t="s">
        <v>15</v>
      </c>
      <c r="J54" s="8"/>
      <c r="K54" s="9"/>
      <c r="L54" s="6" t="s">
        <v>211</v>
      </c>
      <c r="R54" s="6" t="s">
        <v>199</v>
      </c>
    </row>
    <row r="55" spans="1:21" ht="26.1" customHeight="1" x14ac:dyDescent="0.2">
      <c r="A55" s="6">
        <f t="shared" si="0"/>
        <v>0.7</v>
      </c>
      <c r="B55" s="6" t="str">
        <f>IF(INT(SUM($A$2:A53)/29.7)&gt;INT(SUM($A$2:A52)/29.7),INT(SUM($A$2:A53)/29.7)+1,"")</f>
        <v/>
      </c>
      <c r="C55" s="13"/>
      <c r="D55" s="10"/>
      <c r="E55" s="10"/>
      <c r="F55" s="10"/>
      <c r="G55" s="10"/>
      <c r="H55" s="10"/>
      <c r="I55" s="10"/>
      <c r="J55" s="11"/>
      <c r="K55" s="10"/>
      <c r="L55" s="13"/>
      <c r="M55" s="10"/>
      <c r="N55" s="10"/>
      <c r="O55" s="10"/>
      <c r="P55" s="10"/>
      <c r="Q55" s="10"/>
      <c r="R55" s="10"/>
    </row>
    <row r="56" spans="1:21" ht="26.1" customHeight="1" x14ac:dyDescent="0.2">
      <c r="A56" s="6">
        <f t="shared" si="0"/>
        <v>1</v>
      </c>
      <c r="B56" s="6" t="str">
        <f>IF(INT(SUM($A$2:A54)/29.7)&gt;INT(SUM($A$2:A53)/29.7),INT(SUM($A$2:A54)/29.7)+1,"")</f>
        <v/>
      </c>
      <c r="J56" s="8"/>
    </row>
    <row r="57" spans="1:21" ht="17.25" customHeight="1" x14ac:dyDescent="0.2">
      <c r="A57" s="6">
        <f t="shared" si="0"/>
        <v>0.6</v>
      </c>
      <c r="B57" s="6" t="str">
        <f>IF(INT(SUM($A$2:A55)/29.7)&gt;INT(SUM($A$2:A54)/29.7),INT(SUM($A$2:A55)/29.7)+1,"")</f>
        <v/>
      </c>
      <c r="C57" s="42">
        <v>11245</v>
      </c>
      <c r="D57" s="42"/>
      <c r="E57" t="s">
        <v>13</v>
      </c>
      <c r="F57" s="43" t="s">
        <v>186</v>
      </c>
      <c r="G57"/>
      <c r="H57"/>
      <c r="I57" s="118" t="s">
        <v>91</v>
      </c>
      <c r="J57" s="8"/>
      <c r="K57" s="9"/>
      <c r="L57" s="42">
        <v>12272</v>
      </c>
      <c r="M57" s="42"/>
      <c r="N57" t="s">
        <v>13</v>
      </c>
      <c r="O57" s="43" t="s">
        <v>245</v>
      </c>
      <c r="P57"/>
      <c r="Q57"/>
      <c r="R57" s="118" t="s">
        <v>91</v>
      </c>
    </row>
    <row r="58" spans="1:21" ht="23.25" customHeight="1" x14ac:dyDescent="0.2">
      <c r="A58" s="6">
        <f t="shared" si="0"/>
        <v>0.8</v>
      </c>
      <c r="B58" s="6" t="str">
        <f>IF(INT(SUM($A$2:A56)/29.7)&gt;INT(SUM($A$2:A55)/29.7),INT(SUM($A$2:A56)/29.7)+1,"")</f>
        <v/>
      </c>
      <c r="C58" s="12" t="s">
        <v>217</v>
      </c>
      <c r="J58" s="8"/>
      <c r="L58" s="12" t="s">
        <v>158</v>
      </c>
      <c r="U58" s="6" t="s">
        <v>31</v>
      </c>
    </row>
    <row r="59" spans="1:21" ht="9" customHeight="1" x14ac:dyDescent="0.2">
      <c r="A59" s="6">
        <f t="shared" si="0"/>
        <v>0.3</v>
      </c>
      <c r="B59" s="6" t="str">
        <f>IF(INT(SUM($A$2:A57)/29.7)&gt;INT(SUM($A$2:A56)/29.7),INT(SUM($A$2:A57)/29.7)+1,"")</f>
        <v/>
      </c>
      <c r="C59" s="1" t="s">
        <v>35</v>
      </c>
      <c r="D59" s="1" t="s">
        <v>36</v>
      </c>
      <c r="E59" s="1" t="s">
        <v>37</v>
      </c>
      <c r="F59" s="1" t="s">
        <v>38</v>
      </c>
      <c r="G59" s="1"/>
      <c r="H59" s="1" t="s">
        <v>37</v>
      </c>
      <c r="I59" s="1" t="s">
        <v>38</v>
      </c>
      <c r="J59" s="8"/>
      <c r="L59" s="1" t="s">
        <v>35</v>
      </c>
      <c r="M59" s="1" t="s">
        <v>36</v>
      </c>
      <c r="N59" s="1" t="s">
        <v>37</v>
      </c>
      <c r="O59" s="1" t="s">
        <v>38</v>
      </c>
      <c r="P59" s="1"/>
      <c r="Q59" s="1" t="s">
        <v>37</v>
      </c>
      <c r="R59" s="1" t="s">
        <v>38</v>
      </c>
    </row>
    <row r="60" spans="1:21" ht="14.25" customHeight="1" x14ac:dyDescent="0.2">
      <c r="A60" s="6">
        <f t="shared" si="0"/>
        <v>0.5</v>
      </c>
      <c r="B60" s="6" t="str">
        <f>IF(INT(SUM($A$2:A58)/29.7)&gt;INT(SUM($A$2:A57)/29.7),INT(SUM($A$2:A58)/29.7)+1,"")</f>
        <v/>
      </c>
      <c r="C60" s="2" t="s">
        <v>39</v>
      </c>
      <c r="D60" s="3" t="s">
        <v>260</v>
      </c>
      <c r="E60" s="3"/>
      <c r="F60" s="3"/>
      <c r="G60" s="1" t="s">
        <v>40</v>
      </c>
      <c r="H60" s="4"/>
      <c r="I60" s="4"/>
      <c r="J60" s="8"/>
      <c r="L60" s="2" t="s">
        <v>39</v>
      </c>
      <c r="M60" s="3" t="s">
        <v>261</v>
      </c>
      <c r="N60" s="3"/>
      <c r="O60" s="3"/>
      <c r="P60" s="1" t="s">
        <v>40</v>
      </c>
      <c r="Q60" s="4"/>
      <c r="R60" s="4"/>
    </row>
    <row r="61" spans="1:21" ht="15" customHeight="1" x14ac:dyDescent="0.2">
      <c r="A61" s="6">
        <f t="shared" si="0"/>
        <v>0.5</v>
      </c>
      <c r="B61" s="6" t="str">
        <f>IF(INT(SUM($A$2:A59)/29.7)&gt;INT(SUM($A$2:A58)/29.7),INT(SUM($A$2:A59)/29.7)+1,"")</f>
        <v/>
      </c>
      <c r="C61" s="2" t="s">
        <v>41</v>
      </c>
      <c r="D61" s="3" t="s">
        <v>255</v>
      </c>
      <c r="E61" s="3"/>
      <c r="F61" s="3"/>
      <c r="G61" s="1" t="s">
        <v>42</v>
      </c>
      <c r="H61" s="4"/>
      <c r="I61" s="4"/>
      <c r="J61" s="8"/>
      <c r="L61" s="2" t="s">
        <v>41</v>
      </c>
      <c r="M61" s="3" t="s">
        <v>261</v>
      </c>
      <c r="N61" s="3"/>
      <c r="O61" s="3"/>
      <c r="P61" s="1" t="s">
        <v>42</v>
      </c>
      <c r="Q61" s="4"/>
      <c r="R61" s="4"/>
    </row>
    <row r="62" spans="1:21" ht="15" customHeight="1" x14ac:dyDescent="0.2">
      <c r="A62" s="6">
        <f t="shared" si="0"/>
        <v>0.5</v>
      </c>
      <c r="B62" s="6" t="str">
        <f>IF(INT(SUM($A$2:A60)/29.7)&gt;INT(SUM($A$2:A59)/29.7),INT(SUM($A$2:A60)/29.7)+1,"")</f>
        <v/>
      </c>
      <c r="C62" s="5"/>
      <c r="D62" s="1" t="s">
        <v>43</v>
      </c>
      <c r="E62" s="4"/>
      <c r="F62" s="4"/>
      <c r="G62" s="5"/>
      <c r="H62" s="5"/>
      <c r="I62" s="5"/>
      <c r="J62" s="8"/>
      <c r="L62" s="5"/>
      <c r="M62" s="1" t="s">
        <v>43</v>
      </c>
      <c r="N62" s="4"/>
      <c r="O62" s="4"/>
      <c r="P62" s="5"/>
      <c r="Q62" s="5"/>
      <c r="R62" s="5"/>
    </row>
    <row r="63" spans="1:21" ht="23.25" customHeight="1" x14ac:dyDescent="0.2">
      <c r="A63" s="6">
        <f t="shared" si="0"/>
        <v>0.6</v>
      </c>
      <c r="B63" s="6" t="str">
        <f>IF(INT(SUM($A$2:A61)/29.7)&gt;INT(SUM($A$2:A60)/29.7),INT(SUM($A$2:A61)/29.7)+1,"")</f>
        <v/>
      </c>
      <c r="C63" s="6" t="s">
        <v>220</v>
      </c>
      <c r="I63" s="6" t="s">
        <v>199</v>
      </c>
      <c r="J63" s="8"/>
      <c r="K63" s="9"/>
      <c r="L63" s="6" t="s">
        <v>161</v>
      </c>
      <c r="R63" s="6" t="s">
        <v>20</v>
      </c>
    </row>
    <row r="64" spans="1:21" ht="26.1" customHeight="1" x14ac:dyDescent="0.2">
      <c r="A64" s="6">
        <f t="shared" si="0"/>
        <v>0.7</v>
      </c>
      <c r="B64" s="6" t="str">
        <f>IF(INT(SUM($A$2:A62)/29.7)&gt;INT(SUM($A$2:A61)/29.7),INT(SUM($A$2:A62)/29.7)+1,"")</f>
        <v/>
      </c>
      <c r="C64" s="13"/>
      <c r="D64" s="10"/>
      <c r="E64" s="10"/>
      <c r="F64" s="10"/>
      <c r="G64" s="10"/>
      <c r="H64" s="10"/>
      <c r="I64" s="10"/>
      <c r="J64" s="11"/>
      <c r="K64" s="10"/>
      <c r="L64" s="13"/>
      <c r="M64" s="10"/>
      <c r="N64" s="10"/>
      <c r="O64" s="10"/>
      <c r="P64" s="10"/>
      <c r="Q64" s="10"/>
      <c r="R64" s="10"/>
    </row>
    <row r="65" spans="1:18" ht="26.1" customHeight="1" x14ac:dyDescent="0.2">
      <c r="A65" s="6">
        <f t="shared" si="0"/>
        <v>1</v>
      </c>
      <c r="B65" s="6" t="str">
        <f>IF(INT(SUM($A$2:A63)/29.7)&gt;INT(SUM($A$2:A62)/29.7),INT(SUM($A$2:A63)/29.7)+1,"")</f>
        <v/>
      </c>
      <c r="J65" s="8"/>
    </row>
    <row r="66" spans="1:18" ht="18" customHeight="1" x14ac:dyDescent="0.2">
      <c r="A66" s="6">
        <f t="shared" si="0"/>
        <v>0.6</v>
      </c>
      <c r="B66" s="6" t="str">
        <f>IF(INT(SUM($A$2:A64)/29.7)&gt;INT(SUM($A$2:A63)/29.7),INT(SUM($A$2:A64)/29.7)+1,"")</f>
        <v/>
      </c>
      <c r="C66" s="42">
        <v>13322</v>
      </c>
      <c r="D66" s="42"/>
      <c r="E66" t="s">
        <v>13</v>
      </c>
      <c r="F66" s="43" t="s">
        <v>246</v>
      </c>
      <c r="G66"/>
      <c r="H66"/>
      <c r="I66"/>
      <c r="J66" s="8"/>
      <c r="K66" s="9"/>
      <c r="L66"/>
      <c r="M66"/>
      <c r="N66"/>
      <c r="O66"/>
      <c r="P66"/>
      <c r="Q66"/>
      <c r="R66"/>
    </row>
    <row r="67" spans="1:18" ht="23.25" customHeight="1" x14ac:dyDescent="0.2">
      <c r="A67" s="6">
        <f t="shared" si="0"/>
        <v>0.8</v>
      </c>
      <c r="B67" s="6" t="str">
        <f>IF(INT(SUM($A$2:A65)/29.7)&gt;INT(SUM($A$2:A64)/29.7),INT(SUM($A$2:A65)/29.7)+1,"")</f>
        <v/>
      </c>
      <c r="C67" s="12" t="s">
        <v>166</v>
      </c>
      <c r="J67" s="8"/>
      <c r="L67" s="12"/>
    </row>
    <row r="68" spans="1:18" ht="9" customHeight="1" x14ac:dyDescent="0.2">
      <c r="A68" s="6">
        <f t="shared" si="0"/>
        <v>0.3</v>
      </c>
      <c r="B68" s="6" t="str">
        <f>IF(INT(SUM($A$2:A66)/29.7)&gt;INT(SUM($A$2:A65)/29.7),INT(SUM($A$2:A66)/29.7)+1,"")</f>
        <v/>
      </c>
      <c r="C68" s="1" t="s">
        <v>35</v>
      </c>
      <c r="D68" s="1" t="s">
        <v>36</v>
      </c>
      <c r="E68" s="1" t="s">
        <v>37</v>
      </c>
      <c r="F68" s="1" t="s">
        <v>38</v>
      </c>
      <c r="G68" s="1"/>
      <c r="H68" s="1" t="s">
        <v>37</v>
      </c>
      <c r="I68" s="1" t="s">
        <v>38</v>
      </c>
      <c r="J68" s="8"/>
      <c r="L68" s="1" t="s">
        <v>35</v>
      </c>
      <c r="M68" s="1" t="s">
        <v>36</v>
      </c>
      <c r="N68" s="1" t="s">
        <v>37</v>
      </c>
      <c r="O68" s="1" t="s">
        <v>38</v>
      </c>
      <c r="P68" s="1"/>
      <c r="Q68" s="1" t="s">
        <v>37</v>
      </c>
      <c r="R68" s="1" t="s">
        <v>38</v>
      </c>
    </row>
    <row r="69" spans="1:18" ht="14.25" customHeight="1" x14ac:dyDescent="0.2">
      <c r="A69" s="6">
        <f t="shared" si="0"/>
        <v>0.5</v>
      </c>
      <c r="B69" s="6" t="str">
        <f>IF(INT(SUM($A$2:A67)/29.7)&gt;INT(SUM($A$2:A66)/29.7),INT(SUM($A$2:A67)/29.7)+1,"")</f>
        <v/>
      </c>
      <c r="C69" s="2" t="s">
        <v>39</v>
      </c>
      <c r="D69" s="3" t="s">
        <v>256</v>
      </c>
      <c r="E69" s="3"/>
      <c r="F69" s="3"/>
      <c r="G69" s="1" t="s">
        <v>40</v>
      </c>
      <c r="H69" s="4"/>
      <c r="I69" s="4"/>
      <c r="J69" s="8"/>
      <c r="L69" s="2" t="s">
        <v>39</v>
      </c>
      <c r="M69" s="3"/>
      <c r="N69" s="3"/>
      <c r="O69" s="3"/>
      <c r="P69" s="1" t="s">
        <v>40</v>
      </c>
      <c r="Q69" s="4"/>
      <c r="R69" s="4"/>
    </row>
    <row r="70" spans="1:18" ht="15" customHeight="1" x14ac:dyDescent="0.2">
      <c r="A70" s="6">
        <f t="shared" si="0"/>
        <v>0.5</v>
      </c>
      <c r="B70" s="6" t="str">
        <f>IF(INT(SUM($A$2:A68)/29.7)&gt;INT(SUM($A$2:A67)/29.7),INT(SUM($A$2:A68)/29.7)+1,"")</f>
        <v/>
      </c>
      <c r="C70" s="2" t="s">
        <v>41</v>
      </c>
      <c r="D70" s="3" t="s">
        <v>258</v>
      </c>
      <c r="E70" s="3"/>
      <c r="F70" s="3"/>
      <c r="G70" s="1" t="s">
        <v>42</v>
      </c>
      <c r="H70" s="4"/>
      <c r="I70" s="4"/>
      <c r="J70" s="8"/>
      <c r="L70" s="2" t="s">
        <v>41</v>
      </c>
      <c r="M70" s="3"/>
      <c r="N70" s="3"/>
      <c r="O70" s="3"/>
      <c r="P70" s="1" t="s">
        <v>42</v>
      </c>
      <c r="Q70" s="4"/>
      <c r="R70" s="4"/>
    </row>
    <row r="71" spans="1:18" ht="14.25" customHeight="1" x14ac:dyDescent="0.2">
      <c r="A71" s="6">
        <f t="shared" si="0"/>
        <v>0.5</v>
      </c>
      <c r="B71" s="6" t="str">
        <f>IF(INT(SUM($A$2:A69)/29.7)&gt;INT(SUM($A$2:A68)/29.7),INT(SUM($A$2:A69)/29.7)+1,"")</f>
        <v/>
      </c>
      <c r="C71" s="5"/>
      <c r="D71" s="1" t="s">
        <v>43</v>
      </c>
      <c r="E71" s="4"/>
      <c r="F71" s="4"/>
      <c r="G71" s="5"/>
      <c r="H71" s="5"/>
      <c r="I71" s="5"/>
      <c r="J71" s="8"/>
      <c r="L71" s="5"/>
      <c r="M71" s="1" t="s">
        <v>43</v>
      </c>
      <c r="N71" s="4"/>
      <c r="O71" s="4"/>
      <c r="P71" s="5"/>
      <c r="Q71" s="5"/>
      <c r="R71" s="5"/>
    </row>
    <row r="72" spans="1:18" ht="23.25" customHeight="1" x14ac:dyDescent="0.2">
      <c r="A72" s="6">
        <f t="shared" si="0"/>
        <v>0.6</v>
      </c>
      <c r="B72" s="6" t="str">
        <f>IF(INT(SUM($A$2:A70)/29.7)&gt;INT(SUM($A$2:A69)/29.7),INT(SUM($A$2:A70)/29.7)+1,"")</f>
        <v/>
      </c>
      <c r="C72" s="6" t="s">
        <v>84</v>
      </c>
      <c r="I72" s="6" t="s">
        <v>15</v>
      </c>
      <c r="J72" s="8"/>
      <c r="K72" s="9"/>
    </row>
    <row r="73" spans="1:18" ht="26.1" customHeight="1" x14ac:dyDescent="0.2">
      <c r="A73" s="6">
        <f t="shared" si="0"/>
        <v>0.7</v>
      </c>
      <c r="B73" s="6" t="str">
        <f>IF(INT(SUM($A$2:A71)/29.7)&gt;INT(SUM($A$2:A70)/29.7),INT(SUM($A$2:A71)/29.7)+1,"")</f>
        <v/>
      </c>
      <c r="C73" s="13"/>
      <c r="D73" s="10"/>
      <c r="E73" s="10"/>
      <c r="F73" s="10"/>
      <c r="G73" s="10"/>
      <c r="H73" s="10"/>
      <c r="I73" s="10"/>
      <c r="J73" s="11"/>
      <c r="K73" s="10"/>
      <c r="L73" s="13"/>
      <c r="M73" s="10"/>
      <c r="N73" s="10"/>
      <c r="O73" s="10"/>
      <c r="P73" s="10"/>
      <c r="Q73" s="10"/>
      <c r="R73" s="10"/>
    </row>
    <row r="74" spans="1:18" hidden="1" x14ac:dyDescent="0.2">
      <c r="A74" s="6" t="e">
        <f>#REF!</f>
        <v>#REF!</v>
      </c>
      <c r="B74" s="6" t="str">
        <f>IF(INT(SUM($A$2:A73)/29.7)&gt;INT(SUM($A$2:A73)/29.7),INT(SUM($A$2:A73)/29.7)+1,"")</f>
        <v/>
      </c>
      <c r="C74" s="10"/>
      <c r="D74" s="10"/>
      <c r="E74" s="10"/>
      <c r="F74" s="10"/>
      <c r="G74" s="10"/>
      <c r="H74" s="10"/>
      <c r="I74" s="10"/>
      <c r="J74" s="11"/>
      <c r="K74" s="10"/>
      <c r="L74" s="10"/>
      <c r="M74" s="10"/>
      <c r="N74" s="10"/>
      <c r="O74" s="10"/>
      <c r="P74" s="10"/>
      <c r="Q74" s="10"/>
      <c r="R74" s="10"/>
    </row>
    <row r="75" spans="1:18" hidden="1" x14ac:dyDescent="0.2"/>
    <row r="119" hidden="1" x14ac:dyDescent="0.2"/>
    <row r="120" hidden="1" x14ac:dyDescent="0.2"/>
  </sheetData>
  <printOptions horizontalCentered="1"/>
  <pageMargins left="0.25" right="0.25" top="0.75" bottom="0.75" header="0.3" footer="0.3"/>
  <pageSetup paperSize="9" orientation="portrait" horizontalDpi="300" verticalDpi="300" r:id="rId1"/>
  <headerFooter alignWithMargins="0">
    <oddHeader>&amp;LNORRKÖPING&amp;C&amp;12FINAL &amp;R&amp;8&amp;F.&amp;A
2022-05-14
Page &amp;P (&amp;N)</oddHeader>
  </headerFooter>
  <rowBreaks count="3" manualBreakCount="3">
    <brk id="47" min="2" max="17" man="1"/>
    <brk id="542" max="65535" man="1"/>
    <brk id="587" max="6553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J156"/>
  <sheetViews>
    <sheetView topLeftCell="B11" zoomScaleNormal="100" workbookViewId="0">
      <selection activeCell="F25" sqref="F25"/>
    </sheetView>
  </sheetViews>
  <sheetFormatPr defaultRowHeight="20.100000000000001" customHeight="1" x14ac:dyDescent="0.2"/>
  <cols>
    <col min="1" max="1" width="7.42578125" style="96" customWidth="1"/>
    <col min="2" max="2" width="8.85546875" style="95" customWidth="1"/>
    <col min="3" max="3" width="31.5703125" style="96" customWidth="1"/>
    <col min="4" max="4" width="2.28515625" style="96" customWidth="1"/>
    <col min="5" max="5" width="7.140625" style="97" customWidth="1"/>
    <col min="6" max="6" width="4.85546875" style="98" customWidth="1"/>
    <col min="7" max="7" width="4.85546875" style="95" customWidth="1"/>
    <col min="8" max="8" width="32" style="96" customWidth="1"/>
    <col min="9" max="9" width="8.7109375" style="96" customWidth="1"/>
    <col min="10" max="10" width="23.42578125" style="95" customWidth="1"/>
    <col min="11" max="16384" width="9.140625" style="96"/>
  </cols>
  <sheetData>
    <row r="1" spans="1:10" ht="24.95" customHeight="1" thickBot="1" x14ac:dyDescent="0.25">
      <c r="A1" s="94" t="s">
        <v>45</v>
      </c>
    </row>
    <row r="2" spans="1:10" ht="24.95" customHeight="1" thickTop="1" x14ac:dyDescent="0.2">
      <c r="A2" s="99" t="s">
        <v>46</v>
      </c>
      <c r="B2" s="127">
        <v>13322</v>
      </c>
      <c r="C2" s="101" t="str">
        <f>IF($B2&lt;&gt;"",VLOOKUP($B2,Alla_anmälda,5),"")</f>
        <v>Hannemoon HM Black Jade</v>
      </c>
      <c r="D2" s="101" t="str">
        <f>IF($B2&lt;&gt;"",VLOOKUP($B2,Alla_anmälda,8),"")</f>
        <v>H</v>
      </c>
      <c r="E2" s="102" t="s">
        <v>262</v>
      </c>
      <c r="F2" s="103">
        <v>1</v>
      </c>
      <c r="G2" s="100"/>
      <c r="H2" s="101" t="str">
        <f>IF($B2&lt;&gt;"",VLOOKUP($B2,Alla_anmälda,9),"")</f>
        <v>Petersson Eva</v>
      </c>
      <c r="I2" s="101" t="str">
        <f>IF($B2&lt;&gt;"",VLOOKUP($B2,Alla_anmälda,10),"")</f>
        <v>NOR</v>
      </c>
      <c r="J2" s="104"/>
    </row>
    <row r="3" spans="1:10" ht="24.95" customHeight="1" x14ac:dyDescent="0.2">
      <c r="A3" s="105" t="s">
        <v>47</v>
      </c>
      <c r="B3" s="121">
        <v>1365</v>
      </c>
      <c r="C3" s="107" t="str">
        <f>IF($B3&lt;&gt;"",VLOOKUP($B3,Alla_anmälda,5),"")</f>
        <v>Goat-Wool Zeppelin</v>
      </c>
      <c r="D3" s="107" t="str">
        <f>IF($B3&lt;&gt;"",VLOOKUP($B3,Alla_anmälda,8),"")</f>
        <v>H</v>
      </c>
      <c r="E3" s="108" t="s">
        <v>263</v>
      </c>
      <c r="F3" s="109">
        <v>3</v>
      </c>
      <c r="G3" s="106"/>
      <c r="H3" s="107" t="str">
        <f>IF($B3&lt;&gt;"",VLOOKUP($B3,Alla_anmälda,9),"")</f>
        <v>Sjöberg Monica</v>
      </c>
      <c r="I3" s="107" t="str">
        <f>IF($B3&lt;&gt;"",VLOOKUP($B3,Alla_anmälda,10),"")</f>
        <v>KAR</v>
      </c>
      <c r="J3" s="110"/>
    </row>
    <row r="4" spans="1:10" ht="24.95" customHeight="1" x14ac:dyDescent="0.2">
      <c r="A4" s="105" t="s">
        <v>48</v>
      </c>
      <c r="B4" s="106">
        <v>1551</v>
      </c>
      <c r="C4" s="107" t="str">
        <f>IF($B4&lt;&gt;"",VLOOKUP($B4,Alla_anmälda,5),"")</f>
        <v>Raceheart´s MB Loki</v>
      </c>
      <c r="D4" s="107" t="str">
        <f>IF($B4&lt;&gt;"",VLOOKUP($B4,Alla_anmälda,8),"")</f>
        <v>H</v>
      </c>
      <c r="E4" s="108" t="s">
        <v>264</v>
      </c>
      <c r="F4" s="109">
        <v>2</v>
      </c>
      <c r="G4" s="106"/>
      <c r="H4" s="107" t="str">
        <f>IF($B4&lt;&gt;"",VLOOKUP($B4,Alla_anmälda,9),"")</f>
        <v>Oscarson Jan</v>
      </c>
      <c r="I4" s="107" t="str">
        <f>IF($B4&lt;&gt;"",VLOOKUP($B4,Alla_anmälda,10),"")</f>
        <v>NOR</v>
      </c>
      <c r="J4" s="110"/>
    </row>
    <row r="5" spans="1:10" ht="24.95" customHeight="1" thickBot="1" x14ac:dyDescent="0.25">
      <c r="A5" s="111" t="s">
        <v>49</v>
      </c>
      <c r="B5" s="112"/>
      <c r="C5" s="113" t="str">
        <f>IF($B5&lt;&gt;"",VLOOKUP($B5,Alla_anmälda,5),"")</f>
        <v/>
      </c>
      <c r="D5" s="113" t="str">
        <f>IF($B5&lt;&gt;"",VLOOKUP($B5,Alla_anmälda,8),"")</f>
        <v/>
      </c>
      <c r="E5" s="114"/>
      <c r="F5" s="115"/>
      <c r="G5" s="112"/>
      <c r="H5" s="113" t="str">
        <f>IF($B5&lt;&gt;"",VLOOKUP($B5,Alla_anmälda,9),"")</f>
        <v/>
      </c>
      <c r="I5" s="113"/>
      <c r="J5" s="116"/>
    </row>
    <row r="6" spans="1:10" ht="24.95" customHeight="1" thickTop="1" thickBot="1" x14ac:dyDescent="0.25">
      <c r="A6" s="94" t="str">
        <f>"HEAT "&amp;MID(A1,6,2)+1</f>
        <v>HEAT 2</v>
      </c>
    </row>
    <row r="7" spans="1:10" ht="24.95" customHeight="1" thickTop="1" x14ac:dyDescent="0.2">
      <c r="A7" s="99" t="s">
        <v>46</v>
      </c>
      <c r="B7" s="100">
        <v>1435</v>
      </c>
      <c r="C7" s="101" t="str">
        <f>IF($B7&lt;&gt;"",VLOOKUP($B7,Alla_anmälda,5),"")</f>
        <v>RaceHeart´s MB Charmander</v>
      </c>
      <c r="D7" s="101" t="str">
        <f>IF($B7&lt;&gt;"",VLOOKUP($B7,Alla_anmälda,8),"")</f>
        <v>H</v>
      </c>
      <c r="E7" s="102">
        <v>0</v>
      </c>
      <c r="F7" s="103">
        <v>2</v>
      </c>
      <c r="G7" s="100"/>
      <c r="H7" s="101" t="str">
        <f>IF($B7&lt;&gt;"",VLOOKUP($B7,Alla_anmälda,9),"")</f>
        <v>Petersson Eva</v>
      </c>
      <c r="I7" s="101" t="str">
        <f>IF($B7&lt;&gt;"",VLOOKUP($B7,Alla_anmälda,10),"")</f>
        <v>NOR</v>
      </c>
      <c r="J7" s="104"/>
    </row>
    <row r="8" spans="1:10" ht="24.95" customHeight="1" x14ac:dyDescent="0.2">
      <c r="A8" s="105" t="s">
        <v>47</v>
      </c>
      <c r="B8" s="125">
        <v>11245</v>
      </c>
      <c r="C8" s="126" t="str">
        <f>IF($B8&lt;&gt;"",VLOOKUP($B8,Alla_anmälda,5),"")</f>
        <v>Hefaistion Z Ostrisova Domu</v>
      </c>
      <c r="D8" s="107" t="str">
        <f>IF($B8&lt;&gt;"",VLOOKUP($B8,Alla_anmälda,8),"")</f>
        <v>H</v>
      </c>
      <c r="E8" s="108">
        <v>0</v>
      </c>
      <c r="F8" s="109">
        <v>1</v>
      </c>
      <c r="G8" s="106"/>
      <c r="H8" s="107" t="str">
        <f>IF($B8&lt;&gt;"",VLOOKUP($B8,Alla_anmälda,9),"")</f>
        <v>Johansson Minus</v>
      </c>
      <c r="I8" s="107" t="str">
        <f>IF($B8&lt;&gt;"",VLOOKUP($B8,Alla_anmälda,10),"")</f>
        <v>SÖD</v>
      </c>
      <c r="J8" s="110"/>
    </row>
    <row r="9" spans="1:10" ht="24.95" customHeight="1" x14ac:dyDescent="0.2">
      <c r="A9" s="105" t="s">
        <v>48</v>
      </c>
      <c r="B9" s="106">
        <v>1439</v>
      </c>
      <c r="C9" s="107" t="str">
        <f>IF($B9&lt;&gt;"",VLOOKUP($B9,Alla_anmälda,5),"")</f>
        <v>Axrace's Admiral Rodney</v>
      </c>
      <c r="D9" s="107" t="str">
        <f>IF($B9&lt;&gt;"",VLOOKUP($B9,Alla_anmälda,8),"")</f>
        <v>H</v>
      </c>
      <c r="E9" s="108">
        <v>0</v>
      </c>
      <c r="F9" s="109">
        <v>3</v>
      </c>
      <c r="G9" s="106"/>
      <c r="H9" s="107" t="str">
        <f>IF($B9&lt;&gt;"",VLOOKUP($B9,Alla_anmälda,9),"")</f>
        <v>Nilsson Katarina</v>
      </c>
      <c r="I9" s="107" t="str">
        <f>IF($B9&lt;&gt;"",VLOOKUP($B9,Alla_anmälda,10),"")</f>
        <v>NOR</v>
      </c>
      <c r="J9" s="110"/>
    </row>
    <row r="10" spans="1:10" ht="24.95" customHeight="1" thickBot="1" x14ac:dyDescent="0.25">
      <c r="A10" s="111" t="s">
        <v>49</v>
      </c>
      <c r="B10" s="112"/>
      <c r="C10" s="113" t="str">
        <f>IF($B10&lt;&gt;"",VLOOKUP($B10,Alla_anmälda,5),"")</f>
        <v/>
      </c>
      <c r="D10" s="113" t="str">
        <f>IF($B10&lt;&gt;"",VLOOKUP($B10,Alla_anmälda,8),"")</f>
        <v/>
      </c>
      <c r="E10" s="114"/>
      <c r="F10" s="115"/>
      <c r="G10" s="112"/>
      <c r="H10" s="113" t="str">
        <f>IF($B10&lt;&gt;"",VLOOKUP($B10,Alla_anmälda,9),"")</f>
        <v/>
      </c>
      <c r="I10" s="113" t="str">
        <f>IF($B10&lt;&gt;"",VLOOKUP($B10,Alla_anmälda,10),"")</f>
        <v/>
      </c>
      <c r="J10" s="116"/>
    </row>
    <row r="11" spans="1:10" ht="24.95" customHeight="1" thickTop="1" thickBot="1" x14ac:dyDescent="0.25">
      <c r="A11" s="94" t="str">
        <f>"HEAT "&amp;MID(A6,6,2)+1</f>
        <v>HEAT 3</v>
      </c>
    </row>
    <row r="12" spans="1:10" ht="24.95" customHeight="1" thickTop="1" x14ac:dyDescent="0.2">
      <c r="A12" s="99" t="s">
        <v>46</v>
      </c>
      <c r="B12" s="100">
        <v>1529</v>
      </c>
      <c r="C12" s="101" t="str">
        <f>IF($B12&lt;&gt;"",VLOOKUP($B12,Alla_anmälda,5),"")</f>
        <v>Burnt Sienna Chevron</v>
      </c>
      <c r="D12" s="101" t="str">
        <f>IF($B12&lt;&gt;"",VLOOKUP($B12,Alla_anmälda,8),"")</f>
        <v>H</v>
      </c>
      <c r="E12" s="102" t="s">
        <v>265</v>
      </c>
      <c r="F12" s="103">
        <v>2</v>
      </c>
      <c r="G12" s="100"/>
      <c r="H12" s="101" t="str">
        <f>IF($B12&lt;&gt;"",VLOOKUP($B12,Alla_anmälda,9),"")</f>
        <v>Carin Ebbesdotter</v>
      </c>
      <c r="I12" s="101" t="str">
        <f>IF($B12&lt;&gt;"",VLOOKUP($B12,Alla_anmälda,10),"")</f>
        <v>SÖD</v>
      </c>
      <c r="J12" s="104"/>
    </row>
    <row r="13" spans="1:10" ht="24.95" customHeight="1" x14ac:dyDescent="0.2">
      <c r="A13" s="105" t="s">
        <v>47</v>
      </c>
      <c r="B13" s="125">
        <v>12272</v>
      </c>
      <c r="C13" s="126" t="str">
        <f>IF($B13&lt;&gt;"",VLOOKUP($B13,Alla_anmälda,5),"")</f>
        <v>Quidditch In A Room In Ultuna</v>
      </c>
      <c r="D13" s="107" t="str">
        <f>IF($B13&lt;&gt;"",VLOOKUP($B13,Alla_anmälda,8),"")</f>
        <v>H</v>
      </c>
      <c r="E13" s="108"/>
      <c r="F13" s="109"/>
      <c r="G13" s="106"/>
      <c r="H13" s="107" t="str">
        <f>IF($B13&lt;&gt;"",VLOOKUP($B13,Alla_anmälda,9),"")</f>
        <v>Lundin Anna</v>
      </c>
      <c r="I13" s="107" t="str">
        <f>IF($B13&lt;&gt;"",VLOOKUP($B13,Alla_anmälda,10),"")</f>
        <v>VÄS</v>
      </c>
      <c r="J13" s="110" t="s">
        <v>267</v>
      </c>
    </row>
    <row r="14" spans="1:10" ht="24.95" customHeight="1" x14ac:dyDescent="0.2">
      <c r="A14" s="105" t="s">
        <v>48</v>
      </c>
      <c r="B14" s="106">
        <v>1362</v>
      </c>
      <c r="C14" s="107" t="str">
        <f>IF($B14&lt;&gt;"",VLOOKUP($B14,Alla_anmälda,5),"")</f>
        <v xml:space="preserve">Goat-Wools Zappa </v>
      </c>
      <c r="D14" s="107" t="str">
        <f>IF($B14&lt;&gt;"",VLOOKUP($B14,Alla_anmälda,8),"")</f>
        <v>H</v>
      </c>
      <c r="E14" s="108" t="s">
        <v>266</v>
      </c>
      <c r="F14" s="109">
        <v>1</v>
      </c>
      <c r="G14" s="106"/>
      <c r="H14" s="107" t="str">
        <f>IF($B14&lt;&gt;"",VLOOKUP($B14,Alla_anmälda,9),"")</f>
        <v>Petersson Eva</v>
      </c>
      <c r="I14" s="107" t="str">
        <f>IF($B14&lt;&gt;"",VLOOKUP($B14,Alla_anmälda,10),"")</f>
        <v>NOR</v>
      </c>
      <c r="J14" s="110"/>
    </row>
    <row r="15" spans="1:10" ht="24.95" customHeight="1" thickBot="1" x14ac:dyDescent="0.25">
      <c r="A15" s="111" t="s">
        <v>49</v>
      </c>
      <c r="B15" s="112"/>
      <c r="C15" s="113" t="str">
        <f>IF($B15&lt;&gt;"",VLOOKUP($B15,Alla_anmälda,5),"")</f>
        <v/>
      </c>
      <c r="D15" s="113" t="str">
        <f>IF($B15&lt;&gt;"",VLOOKUP($B15,Alla_anmälda,8),"")</f>
        <v/>
      </c>
      <c r="E15" s="114"/>
      <c r="F15" s="115"/>
      <c r="G15" s="112"/>
      <c r="H15" s="113" t="str">
        <f>IF($B15&lt;&gt;"",VLOOKUP($B15,Alla_anmälda,9),"")</f>
        <v/>
      </c>
      <c r="I15" s="113" t="str">
        <f>IF($B15&lt;&gt;"",VLOOKUP($B15,Alla_anmälda,10),"")</f>
        <v/>
      </c>
      <c r="J15" s="116"/>
    </row>
    <row r="16" spans="1:10" ht="24.95" customHeight="1" thickTop="1" thickBot="1" x14ac:dyDescent="0.25">
      <c r="A16" s="94" t="str">
        <f>"HEAT "&amp;MID(A11,6,2)+1</f>
        <v>HEAT 4</v>
      </c>
      <c r="C16" s="96" t="s">
        <v>31</v>
      </c>
    </row>
    <row r="17" spans="1:10" ht="24.95" customHeight="1" thickTop="1" x14ac:dyDescent="0.2">
      <c r="A17" s="99" t="s">
        <v>46</v>
      </c>
      <c r="B17" s="100">
        <v>1344</v>
      </c>
      <c r="C17" s="101" t="str">
        <f>IF($B17&lt;&gt;"",VLOOKUP($B17,Alla_anmälda,5),"")</f>
        <v>Flodaskogens Gozzen</v>
      </c>
      <c r="D17" s="101" t="str">
        <f>IF($B17&lt;&gt;"",VLOOKUP($B17,Alla_anmälda,8),"")</f>
        <v>H</v>
      </c>
      <c r="E17" s="102" t="s">
        <v>268</v>
      </c>
      <c r="F17" s="103">
        <v>3</v>
      </c>
      <c r="G17" s="100"/>
      <c r="H17" s="101" t="str">
        <f>IF($B17&lt;&gt;"",VLOOKUP($B17,Alla_anmälda,9),"")</f>
        <v>Nilsson Katarina</v>
      </c>
      <c r="I17" s="101" t="str">
        <f>IF($B17&lt;&gt;"",VLOOKUP($B17,Alla_anmälda,10),"")</f>
        <v>NOR</v>
      </c>
      <c r="J17" s="104"/>
    </row>
    <row r="18" spans="1:10" ht="24.95" customHeight="1" x14ac:dyDescent="0.2">
      <c r="A18" s="105" t="s">
        <v>47</v>
      </c>
      <c r="B18" s="125">
        <v>11241</v>
      </c>
      <c r="C18" s="126" t="str">
        <f>IF($B18&lt;&gt;"",VLOOKUP($B18,Alla_anmälda,5),"")</f>
        <v>Calling You Ringo</v>
      </c>
      <c r="D18" s="107" t="str">
        <f>IF($B18&lt;&gt;"",VLOOKUP($B18,Alla_anmälda,8),"")</f>
        <v>H</v>
      </c>
      <c r="E18" s="108" t="s">
        <v>269</v>
      </c>
      <c r="F18" s="109">
        <v>2</v>
      </c>
      <c r="G18" s="106"/>
      <c r="H18" s="107" t="str">
        <f>IF($B18&lt;&gt;"",VLOOKUP($B18,Alla_anmälda,9),"")</f>
        <v>Lundberg Victoria</v>
      </c>
      <c r="I18" s="107" t="str">
        <f>IF($B18&lt;&gt;"",VLOOKUP($B18,Alla_anmälda,10),"")</f>
        <v>SÖD</v>
      </c>
      <c r="J18" s="110"/>
    </row>
    <row r="19" spans="1:10" ht="24.95" customHeight="1" x14ac:dyDescent="0.2">
      <c r="A19" s="105" t="s">
        <v>48</v>
      </c>
      <c r="B19" s="106">
        <v>1506</v>
      </c>
      <c r="C19" s="107" t="str">
        <f>IF($B19&lt;&gt;"",VLOOKUP($B19,Alla_anmälda,5),"")</f>
        <v>Crazy Owl´s Björn Järnsida</v>
      </c>
      <c r="D19" s="107" t="str">
        <f>IF($B19&lt;&gt;"",VLOOKUP($B19,Alla_anmälda,8),"")</f>
        <v>H</v>
      </c>
      <c r="E19" s="108" t="s">
        <v>270</v>
      </c>
      <c r="F19" s="109">
        <v>1</v>
      </c>
      <c r="G19" s="106"/>
      <c r="H19" s="107" t="str">
        <f>IF($B19&lt;&gt;"",VLOOKUP($B19,Alla_anmälda,9),"")</f>
        <v>Sjöberg Monica</v>
      </c>
      <c r="I19" s="107" t="str">
        <f>IF($B19&lt;&gt;"",VLOOKUP($B19,Alla_anmälda,10),"")</f>
        <v>KAR</v>
      </c>
      <c r="J19" s="110"/>
    </row>
    <row r="20" spans="1:10" ht="24.95" customHeight="1" thickBot="1" x14ac:dyDescent="0.25">
      <c r="A20" s="111" t="s">
        <v>49</v>
      </c>
      <c r="B20" s="112"/>
      <c r="C20" s="113" t="str">
        <f>IF($B20&lt;&gt;"",VLOOKUP($B20,Alla_anmälda,5),"")</f>
        <v/>
      </c>
      <c r="D20" s="113" t="str">
        <f>IF($B20&lt;&gt;"",VLOOKUP($B20,Alla_anmälda,8),"")</f>
        <v/>
      </c>
      <c r="E20" s="114"/>
      <c r="F20" s="115"/>
      <c r="G20" s="112"/>
      <c r="H20" s="113" t="str">
        <f>IF($B20&lt;&gt;"",VLOOKUP($B20,Alla_anmälda,9),"")</f>
        <v/>
      </c>
      <c r="I20" s="113" t="str">
        <f>IF($B20&lt;&gt;"",VLOOKUP($B20,Alla_anmälda,10),"")</f>
        <v/>
      </c>
      <c r="J20" s="110"/>
    </row>
    <row r="21" spans="1:10" ht="24.95" customHeight="1" thickTop="1" thickBot="1" x14ac:dyDescent="0.25">
      <c r="A21" s="94" t="str">
        <f>"HEAT "&amp;MID(A16,6,2)+1</f>
        <v>HEAT 5</v>
      </c>
    </row>
    <row r="22" spans="1:10" ht="24.95" customHeight="1" thickTop="1" x14ac:dyDescent="0.2">
      <c r="A22" s="99" t="s">
        <v>46</v>
      </c>
      <c r="B22" s="100">
        <v>1542</v>
      </c>
      <c r="C22" s="101" t="str">
        <f>IF($B22&lt;&gt;"",VLOOKUP($B22,Alla_anmälda,5),"")</f>
        <v>RaceHeart's MB Thor</v>
      </c>
      <c r="D22" s="101" t="str">
        <f>IF($B22&lt;&gt;"",VLOOKUP($B22,Alla_anmälda,8),"")</f>
        <v>H</v>
      </c>
      <c r="E22" s="102" t="s">
        <v>271</v>
      </c>
      <c r="F22" s="103">
        <v>2</v>
      </c>
      <c r="G22" s="100"/>
      <c r="H22" s="101" t="str">
        <f>IF($B22&lt;&gt;"",VLOOKUP($B22,Alla_anmälda,9),"")</f>
        <v>Adolfsson Lars</v>
      </c>
      <c r="I22" s="101" t="str">
        <f>IF($B22&lt;&gt;"",VLOOKUP($B22,Alla_anmälda,10),"")</f>
        <v>KAL</v>
      </c>
      <c r="J22" s="104"/>
    </row>
    <row r="23" spans="1:10" ht="24.95" customHeight="1" x14ac:dyDescent="0.2">
      <c r="A23" s="105" t="s">
        <v>47</v>
      </c>
      <c r="B23" s="106">
        <v>1494</v>
      </c>
      <c r="C23" s="107" t="str">
        <f>IF($B23&lt;&gt;"",VLOOKUP($B23,Alla_anmälda,5),"")</f>
        <v>Hannemoon HM Shere Khan</v>
      </c>
      <c r="D23" s="107" t="str">
        <f>IF($B23&lt;&gt;"",VLOOKUP($B23,Alla_anmälda,8),"")</f>
        <v>H</v>
      </c>
      <c r="E23" s="108" t="s">
        <v>272</v>
      </c>
      <c r="F23" s="109">
        <v>1</v>
      </c>
      <c r="G23" s="106"/>
      <c r="H23" s="107" t="str">
        <f>IF($B23&lt;&gt;"",VLOOKUP($B23,Alla_anmälda,9),"")</f>
        <v>Petersson Eva</v>
      </c>
      <c r="I23" s="107" t="str">
        <f>IF($B23&lt;&gt;"",VLOOKUP($B23,Alla_anmälda,10),"")</f>
        <v>NOR</v>
      </c>
      <c r="J23" s="110"/>
    </row>
    <row r="24" spans="1:10" ht="24.95" customHeight="1" x14ac:dyDescent="0.2">
      <c r="A24" s="105" t="s">
        <v>48</v>
      </c>
      <c r="B24" s="106">
        <v>1553</v>
      </c>
      <c r="C24" s="107" t="str">
        <f>IF($B24&lt;&gt;"",VLOOKUP($B24,Alla_anmälda,5),"")</f>
        <v>Goat-Wool Bowmore</v>
      </c>
      <c r="D24" s="107" t="str">
        <f>IF($B24&lt;&gt;"",VLOOKUP($B24,Alla_anmälda,8),"")</f>
        <v>H</v>
      </c>
      <c r="E24" s="108" t="s">
        <v>272</v>
      </c>
      <c r="F24" s="109">
        <v>1</v>
      </c>
      <c r="G24" s="106"/>
      <c r="H24" s="107" t="str">
        <f>IF($B24&lt;&gt;"",VLOOKUP($B24,Alla_anmälda,9),"")</f>
        <v>Nilsson Katarina</v>
      </c>
      <c r="I24" s="107" t="str">
        <f>IF($B24&lt;&gt;"",VLOOKUP($B24,Alla_anmälda,10),"")</f>
        <v>NOR</v>
      </c>
      <c r="J24" s="110"/>
    </row>
    <row r="25" spans="1:10" ht="24.95" customHeight="1" thickBot="1" x14ac:dyDescent="0.25">
      <c r="A25" s="111" t="s">
        <v>49</v>
      </c>
      <c r="B25" s="112"/>
      <c r="C25" s="113" t="str">
        <f>IF($B25&lt;&gt;"",VLOOKUP($B25,Alla_anmälda,5),"")</f>
        <v/>
      </c>
      <c r="D25" s="113" t="str">
        <f>IF($B25&lt;&gt;"",VLOOKUP($B25,Alla_anmälda,8),"")</f>
        <v/>
      </c>
      <c r="E25" s="114"/>
      <c r="F25" s="115"/>
      <c r="G25" s="112"/>
      <c r="H25" s="113" t="str">
        <f>IF($B25&lt;&gt;"",VLOOKUP($B25,Alla_anmälda,9),"")</f>
        <v/>
      </c>
      <c r="I25" s="113" t="str">
        <f>IF($B25&lt;&gt;"",VLOOKUP($B25,Alla_anmälda,10),"")</f>
        <v/>
      </c>
      <c r="J25" s="116"/>
    </row>
    <row r="26" spans="1:10" ht="24.95" customHeight="1" thickTop="1" x14ac:dyDescent="0.2">
      <c r="B26" s="96"/>
      <c r="E26" s="96"/>
      <c r="F26" s="96"/>
      <c r="G26" s="96"/>
      <c r="J26" s="96"/>
    </row>
    <row r="27" spans="1:10" ht="24.95" customHeight="1" x14ac:dyDescent="0.2">
      <c r="B27" s="96"/>
      <c r="E27" s="96"/>
      <c r="F27" s="96"/>
      <c r="G27" s="96"/>
      <c r="J27" s="96"/>
    </row>
    <row r="28" spans="1:10" ht="24.95" customHeight="1" x14ac:dyDescent="0.2">
      <c r="B28" s="96"/>
      <c r="E28" s="96"/>
      <c r="F28" s="96"/>
      <c r="G28" s="96"/>
      <c r="J28" s="96"/>
    </row>
    <row r="29" spans="1:10" ht="24.95" customHeight="1" x14ac:dyDescent="0.2">
      <c r="B29" s="96"/>
      <c r="E29" s="96"/>
      <c r="F29" s="96"/>
      <c r="G29" s="96"/>
      <c r="J29" s="96"/>
    </row>
    <row r="30" spans="1:10" ht="24.95" customHeight="1" x14ac:dyDescent="0.2">
      <c r="B30" s="96"/>
      <c r="E30" s="96"/>
      <c r="F30" s="96"/>
      <c r="G30" s="96"/>
      <c r="J30" s="96"/>
    </row>
    <row r="31" spans="1:10" ht="24.95" customHeight="1" x14ac:dyDescent="0.2">
      <c r="B31" s="96"/>
      <c r="E31" s="96"/>
      <c r="F31" s="96"/>
      <c r="G31" s="96"/>
      <c r="J31" s="96"/>
    </row>
    <row r="32" spans="1:10" ht="24.95" customHeight="1" x14ac:dyDescent="0.2">
      <c r="B32" s="96"/>
      <c r="E32" s="96"/>
      <c r="F32" s="96"/>
      <c r="G32" s="96"/>
      <c r="J32" s="96"/>
    </row>
    <row r="33" spans="2:10" ht="24.95" customHeight="1" x14ac:dyDescent="0.2">
      <c r="B33" s="96"/>
      <c r="E33" s="96"/>
      <c r="F33" s="96"/>
      <c r="G33" s="96"/>
      <c r="J33" s="96"/>
    </row>
    <row r="34" spans="2:10" ht="24.95" customHeight="1" x14ac:dyDescent="0.2">
      <c r="B34" s="96"/>
      <c r="E34" s="96"/>
      <c r="F34" s="96"/>
      <c r="G34" s="96"/>
      <c r="J34" s="96"/>
    </row>
    <row r="35" spans="2:10" ht="24.95" customHeight="1" x14ac:dyDescent="0.2">
      <c r="B35" s="96"/>
      <c r="E35" s="96"/>
      <c r="F35" s="96"/>
      <c r="G35" s="96"/>
      <c r="J35" s="96"/>
    </row>
    <row r="36" spans="2:10" ht="24.95" customHeight="1" x14ac:dyDescent="0.2">
      <c r="B36" s="96"/>
      <c r="E36" s="96"/>
      <c r="F36" s="96"/>
      <c r="G36" s="96"/>
      <c r="J36" s="96"/>
    </row>
    <row r="37" spans="2:10" ht="24.95" customHeight="1" x14ac:dyDescent="0.2">
      <c r="B37" s="96"/>
      <c r="E37" s="96"/>
      <c r="F37" s="96"/>
      <c r="G37" s="96"/>
      <c r="J37" s="96"/>
    </row>
    <row r="38" spans="2:10" ht="24.95" customHeight="1" x14ac:dyDescent="0.2">
      <c r="B38" s="96"/>
      <c r="E38" s="96"/>
      <c r="F38" s="96"/>
      <c r="G38" s="96"/>
      <c r="J38" s="96"/>
    </row>
    <row r="39" spans="2:10" ht="24.95" customHeight="1" x14ac:dyDescent="0.2">
      <c r="B39" s="96"/>
      <c r="E39" s="96"/>
      <c r="F39" s="96"/>
      <c r="G39" s="96"/>
      <c r="J39" s="96"/>
    </row>
    <row r="40" spans="2:10" ht="24.95" customHeight="1" x14ac:dyDescent="0.2">
      <c r="B40" s="96"/>
      <c r="E40" s="96"/>
      <c r="F40" s="96"/>
      <c r="G40" s="96"/>
      <c r="J40" s="96"/>
    </row>
    <row r="41" spans="2:10" ht="24.95" customHeight="1" x14ac:dyDescent="0.2">
      <c r="B41" s="96"/>
      <c r="E41" s="96"/>
      <c r="F41" s="96"/>
      <c r="G41" s="96"/>
      <c r="J41" s="96"/>
    </row>
    <row r="42" spans="2:10" ht="24.95" customHeight="1" x14ac:dyDescent="0.2">
      <c r="B42" s="96"/>
      <c r="E42" s="96"/>
      <c r="F42" s="96"/>
      <c r="G42" s="96"/>
      <c r="J42" s="96"/>
    </row>
    <row r="43" spans="2:10" ht="24.95" customHeight="1" x14ac:dyDescent="0.2">
      <c r="B43" s="96"/>
      <c r="E43" s="96"/>
      <c r="F43" s="96"/>
      <c r="G43" s="96"/>
      <c r="J43" s="96"/>
    </row>
    <row r="44" spans="2:10" ht="24.95" customHeight="1" x14ac:dyDescent="0.2">
      <c r="B44" s="96"/>
      <c r="E44" s="96"/>
      <c r="F44" s="96"/>
      <c r="G44" s="96"/>
      <c r="J44" s="96"/>
    </row>
    <row r="45" spans="2:10" ht="24.95" customHeight="1" x14ac:dyDescent="0.2">
      <c r="B45" s="96"/>
      <c r="E45" s="96"/>
      <c r="F45" s="96"/>
      <c r="G45" s="96"/>
      <c r="J45" s="96"/>
    </row>
    <row r="46" spans="2:10" ht="24.95" customHeight="1" x14ac:dyDescent="0.2">
      <c r="B46" s="96"/>
      <c r="E46" s="96"/>
      <c r="F46" s="96"/>
      <c r="G46" s="96"/>
      <c r="J46" s="96"/>
    </row>
    <row r="47" spans="2:10" ht="24.95" customHeight="1" x14ac:dyDescent="0.2">
      <c r="B47" s="96"/>
      <c r="E47" s="96"/>
      <c r="F47" s="96"/>
      <c r="G47" s="96"/>
      <c r="J47" s="96"/>
    </row>
    <row r="48" spans="2:10" ht="24.95" customHeight="1" x14ac:dyDescent="0.2">
      <c r="B48" s="96"/>
      <c r="E48" s="96"/>
      <c r="F48" s="96"/>
      <c r="G48" s="96"/>
      <c r="J48" s="96"/>
    </row>
    <row r="49" spans="2:10" ht="24.95" customHeight="1" x14ac:dyDescent="0.2">
      <c r="B49" s="96"/>
      <c r="E49" s="96"/>
      <c r="F49" s="96"/>
      <c r="G49" s="96"/>
      <c r="J49" s="96"/>
    </row>
    <row r="50" spans="2:10" ht="24.95" customHeight="1" x14ac:dyDescent="0.2">
      <c r="B50" s="96"/>
      <c r="E50" s="96"/>
      <c r="F50" s="96"/>
      <c r="G50" s="96"/>
      <c r="J50" s="96"/>
    </row>
    <row r="51" spans="2:10" ht="24.95" customHeight="1" x14ac:dyDescent="0.2">
      <c r="B51" s="96"/>
      <c r="E51" s="96"/>
      <c r="F51" s="96"/>
      <c r="G51" s="96"/>
      <c r="J51" s="96"/>
    </row>
    <row r="52" spans="2:10" ht="24.95" customHeight="1" x14ac:dyDescent="0.2">
      <c r="B52" s="96"/>
      <c r="E52" s="96"/>
      <c r="F52" s="96"/>
      <c r="G52" s="96"/>
      <c r="J52" s="96"/>
    </row>
    <row r="53" spans="2:10" ht="24.95" customHeight="1" x14ac:dyDescent="0.2">
      <c r="B53" s="96"/>
      <c r="E53" s="96"/>
      <c r="F53" s="96"/>
      <c r="G53" s="96"/>
      <c r="J53" s="96"/>
    </row>
    <row r="54" spans="2:10" ht="24.95" customHeight="1" x14ac:dyDescent="0.2">
      <c r="B54" s="96"/>
      <c r="E54" s="96"/>
      <c r="F54" s="96"/>
      <c r="G54" s="96"/>
      <c r="J54" s="96"/>
    </row>
    <row r="55" spans="2:10" ht="24.95" customHeight="1" x14ac:dyDescent="0.2">
      <c r="B55" s="96"/>
      <c r="E55" s="96"/>
      <c r="F55" s="96"/>
      <c r="G55" s="96"/>
      <c r="J55" s="96"/>
    </row>
    <row r="56" spans="2:10" ht="24.95" customHeight="1" x14ac:dyDescent="0.2">
      <c r="B56" s="96"/>
      <c r="E56" s="96"/>
      <c r="F56" s="96"/>
      <c r="G56" s="96"/>
      <c r="J56" s="96"/>
    </row>
    <row r="57" spans="2:10" ht="24.95" customHeight="1" x14ac:dyDescent="0.2">
      <c r="B57" s="96"/>
      <c r="E57" s="96"/>
      <c r="F57" s="96"/>
      <c r="G57" s="96"/>
      <c r="J57" s="96"/>
    </row>
    <row r="58" spans="2:10" ht="24.95" customHeight="1" x14ac:dyDescent="0.2">
      <c r="B58" s="96"/>
      <c r="E58" s="96"/>
      <c r="F58" s="96"/>
      <c r="G58" s="96"/>
      <c r="J58" s="96"/>
    </row>
    <row r="59" spans="2:10" ht="24.95" customHeight="1" x14ac:dyDescent="0.2">
      <c r="B59" s="96"/>
      <c r="E59" s="96"/>
      <c r="F59" s="96"/>
      <c r="G59" s="96"/>
      <c r="J59" s="96"/>
    </row>
    <row r="60" spans="2:10" ht="24.95" customHeight="1" x14ac:dyDescent="0.2">
      <c r="B60" s="96"/>
      <c r="E60" s="96"/>
      <c r="F60" s="96"/>
      <c r="G60" s="96"/>
      <c r="J60" s="96"/>
    </row>
    <row r="61" spans="2:10" ht="24.95" customHeight="1" x14ac:dyDescent="0.2">
      <c r="B61" s="96"/>
      <c r="E61" s="96"/>
      <c r="F61" s="96"/>
      <c r="G61" s="96"/>
      <c r="J61" s="96"/>
    </row>
    <row r="62" spans="2:10" ht="24.95" customHeight="1" x14ac:dyDescent="0.2">
      <c r="B62" s="96"/>
      <c r="E62" s="96"/>
      <c r="F62" s="96"/>
      <c r="G62" s="96"/>
      <c r="J62" s="96"/>
    </row>
    <row r="63" spans="2:10" ht="24.95" customHeight="1" x14ac:dyDescent="0.2">
      <c r="B63" s="96"/>
      <c r="E63" s="96"/>
      <c r="F63" s="96"/>
      <c r="G63" s="96"/>
      <c r="J63" s="96"/>
    </row>
    <row r="64" spans="2:10" ht="24.95" customHeight="1" x14ac:dyDescent="0.2">
      <c r="B64" s="96"/>
      <c r="E64" s="96"/>
      <c r="F64" s="96"/>
      <c r="G64" s="96"/>
      <c r="J64" s="96"/>
    </row>
    <row r="65" spans="2:10" ht="24.95" customHeight="1" x14ac:dyDescent="0.2">
      <c r="B65" s="96"/>
      <c r="E65" s="96"/>
      <c r="F65" s="96"/>
      <c r="G65" s="96"/>
      <c r="J65" s="96"/>
    </row>
    <row r="66" spans="2:10" ht="24.95" customHeight="1" x14ac:dyDescent="0.2">
      <c r="B66" s="96"/>
      <c r="E66" s="96"/>
      <c r="F66" s="96"/>
      <c r="G66" s="96"/>
      <c r="J66" s="96"/>
    </row>
    <row r="67" spans="2:10" ht="24.95" customHeight="1" x14ac:dyDescent="0.2">
      <c r="B67" s="96"/>
      <c r="E67" s="96"/>
      <c r="F67" s="96"/>
      <c r="G67" s="96"/>
      <c r="J67" s="96"/>
    </row>
    <row r="68" spans="2:10" ht="24.95" customHeight="1" x14ac:dyDescent="0.2">
      <c r="B68" s="96"/>
      <c r="E68" s="96"/>
      <c r="F68" s="96"/>
      <c r="G68" s="96"/>
      <c r="J68" s="96"/>
    </row>
    <row r="69" spans="2:10" ht="24.95" customHeight="1" x14ac:dyDescent="0.2">
      <c r="B69" s="96"/>
      <c r="E69" s="96"/>
      <c r="F69" s="96"/>
      <c r="G69" s="96"/>
      <c r="J69" s="96"/>
    </row>
    <row r="70" spans="2:10" ht="24.95" customHeight="1" x14ac:dyDescent="0.2">
      <c r="B70" s="96"/>
      <c r="E70" s="96"/>
      <c r="F70" s="96"/>
      <c r="G70" s="96"/>
      <c r="J70" s="96"/>
    </row>
    <row r="71" spans="2:10" ht="20.100000000000001" customHeight="1" x14ac:dyDescent="0.2">
      <c r="B71" s="96"/>
      <c r="E71" s="96"/>
      <c r="F71" s="96"/>
      <c r="G71" s="96"/>
      <c r="J71" s="96"/>
    </row>
    <row r="72" spans="2:10" ht="20.100000000000001" customHeight="1" x14ac:dyDescent="0.2">
      <c r="B72" s="96"/>
      <c r="E72" s="96"/>
      <c r="F72" s="96"/>
      <c r="G72" s="96"/>
      <c r="J72" s="96"/>
    </row>
    <row r="73" spans="2:10" ht="20.100000000000001" customHeight="1" x14ac:dyDescent="0.2">
      <c r="B73" s="96"/>
      <c r="E73" s="96"/>
      <c r="F73" s="96"/>
      <c r="G73" s="96"/>
      <c r="J73" s="96"/>
    </row>
    <row r="74" spans="2:10" ht="20.100000000000001" customHeight="1" x14ac:dyDescent="0.2">
      <c r="B74" s="96"/>
      <c r="E74" s="96"/>
      <c r="F74" s="96"/>
      <c r="G74" s="96"/>
      <c r="J74" s="96"/>
    </row>
    <row r="75" spans="2:10" ht="20.100000000000001" customHeight="1" x14ac:dyDescent="0.2">
      <c r="B75" s="96"/>
      <c r="E75" s="96"/>
      <c r="F75" s="96"/>
      <c r="G75" s="96"/>
      <c r="J75" s="96"/>
    </row>
    <row r="76" spans="2:10" ht="20.100000000000001" customHeight="1" x14ac:dyDescent="0.2">
      <c r="B76" s="96"/>
      <c r="E76" s="96"/>
      <c r="F76" s="96"/>
      <c r="G76" s="96"/>
      <c r="J76" s="96"/>
    </row>
    <row r="77" spans="2:10" ht="20.100000000000001" customHeight="1" x14ac:dyDescent="0.2">
      <c r="B77" s="96"/>
      <c r="E77" s="96"/>
      <c r="F77" s="96"/>
      <c r="G77" s="96"/>
      <c r="J77" s="96"/>
    </row>
    <row r="78" spans="2:10" ht="20.100000000000001" customHeight="1" x14ac:dyDescent="0.2">
      <c r="B78" s="96"/>
      <c r="E78" s="96"/>
      <c r="F78" s="96"/>
      <c r="G78" s="96"/>
      <c r="J78" s="96"/>
    </row>
    <row r="79" spans="2:10" ht="20.100000000000001" customHeight="1" x14ac:dyDescent="0.2">
      <c r="B79" s="96"/>
      <c r="E79" s="96"/>
      <c r="F79" s="96"/>
      <c r="G79" s="96"/>
      <c r="J79" s="96"/>
    </row>
    <row r="80" spans="2:10" ht="20.100000000000001" customHeight="1" x14ac:dyDescent="0.2">
      <c r="B80" s="96"/>
      <c r="E80" s="96"/>
      <c r="F80" s="96"/>
      <c r="G80" s="96"/>
      <c r="J80" s="96"/>
    </row>
    <row r="81" spans="2:10" ht="20.100000000000001" customHeight="1" x14ac:dyDescent="0.2">
      <c r="B81" s="96"/>
      <c r="E81" s="96"/>
      <c r="F81" s="96"/>
      <c r="G81" s="96"/>
      <c r="J81" s="96"/>
    </row>
    <row r="82" spans="2:10" ht="20.100000000000001" customHeight="1" x14ac:dyDescent="0.2">
      <c r="B82" s="96"/>
      <c r="E82" s="96"/>
      <c r="F82" s="96"/>
      <c r="G82" s="96"/>
      <c r="J82" s="96"/>
    </row>
    <row r="83" spans="2:10" ht="20.100000000000001" customHeight="1" x14ac:dyDescent="0.2">
      <c r="B83" s="96"/>
      <c r="E83" s="96"/>
      <c r="F83" s="96"/>
      <c r="G83" s="96"/>
      <c r="J83" s="96"/>
    </row>
    <row r="84" spans="2:10" ht="20.100000000000001" customHeight="1" x14ac:dyDescent="0.2">
      <c r="B84" s="96"/>
      <c r="E84" s="96"/>
      <c r="F84" s="96"/>
      <c r="G84" s="96"/>
      <c r="J84" s="96"/>
    </row>
    <row r="85" spans="2:10" ht="20.100000000000001" customHeight="1" x14ac:dyDescent="0.2">
      <c r="B85" s="96"/>
      <c r="E85" s="96"/>
      <c r="F85" s="96"/>
      <c r="G85" s="96"/>
      <c r="J85" s="96"/>
    </row>
    <row r="86" spans="2:10" ht="20.100000000000001" customHeight="1" x14ac:dyDescent="0.2">
      <c r="B86" s="96"/>
      <c r="E86" s="96"/>
      <c r="F86" s="96"/>
      <c r="G86" s="96"/>
      <c r="J86" s="96"/>
    </row>
    <row r="87" spans="2:10" ht="20.100000000000001" customHeight="1" x14ac:dyDescent="0.2">
      <c r="B87" s="96"/>
      <c r="E87" s="96"/>
      <c r="F87" s="96"/>
      <c r="G87" s="96"/>
      <c r="J87" s="96"/>
    </row>
    <row r="88" spans="2:10" ht="20.100000000000001" customHeight="1" x14ac:dyDescent="0.2">
      <c r="B88" s="96"/>
      <c r="E88" s="96"/>
      <c r="F88" s="96"/>
      <c r="G88" s="96"/>
      <c r="J88" s="96"/>
    </row>
    <row r="89" spans="2:10" ht="20.100000000000001" customHeight="1" x14ac:dyDescent="0.2">
      <c r="B89" s="96"/>
      <c r="E89" s="96"/>
      <c r="F89" s="96"/>
      <c r="G89" s="96"/>
      <c r="J89" s="96"/>
    </row>
    <row r="90" spans="2:10" ht="20.100000000000001" customHeight="1" x14ac:dyDescent="0.2">
      <c r="B90" s="96"/>
      <c r="E90" s="96"/>
      <c r="F90" s="96"/>
      <c r="G90" s="96"/>
      <c r="J90" s="96"/>
    </row>
    <row r="91" spans="2:10" ht="20.100000000000001" customHeight="1" x14ac:dyDescent="0.2">
      <c r="B91" s="96"/>
      <c r="E91" s="96"/>
      <c r="F91" s="96"/>
      <c r="G91" s="96"/>
      <c r="J91" s="96"/>
    </row>
    <row r="92" spans="2:10" ht="20.100000000000001" customHeight="1" x14ac:dyDescent="0.2">
      <c r="B92" s="96"/>
      <c r="E92" s="96"/>
      <c r="F92" s="96"/>
      <c r="G92" s="96"/>
      <c r="J92" s="96"/>
    </row>
    <row r="93" spans="2:10" ht="20.100000000000001" customHeight="1" x14ac:dyDescent="0.2">
      <c r="B93" s="96"/>
      <c r="E93" s="96"/>
      <c r="F93" s="96"/>
      <c r="G93" s="96"/>
      <c r="J93" s="96"/>
    </row>
    <row r="94" spans="2:10" ht="20.100000000000001" customHeight="1" x14ac:dyDescent="0.2">
      <c r="B94" s="96"/>
      <c r="E94" s="96"/>
      <c r="F94" s="96"/>
      <c r="G94" s="96"/>
      <c r="J94" s="96"/>
    </row>
    <row r="95" spans="2:10" ht="20.100000000000001" customHeight="1" x14ac:dyDescent="0.2">
      <c r="B95" s="96"/>
      <c r="E95" s="96"/>
      <c r="F95" s="96"/>
      <c r="G95" s="96"/>
      <c r="J95" s="96"/>
    </row>
    <row r="96" spans="2:10" ht="20.100000000000001" customHeight="1" x14ac:dyDescent="0.2">
      <c r="B96" s="96"/>
      <c r="E96" s="96"/>
      <c r="F96" s="96"/>
      <c r="G96" s="96"/>
      <c r="J96" s="96"/>
    </row>
    <row r="97" spans="2:10" ht="20.100000000000001" customHeight="1" x14ac:dyDescent="0.2">
      <c r="B97" s="96"/>
      <c r="E97" s="96"/>
      <c r="F97" s="96"/>
      <c r="G97" s="96"/>
      <c r="J97" s="96"/>
    </row>
    <row r="98" spans="2:10" ht="20.100000000000001" customHeight="1" x14ac:dyDescent="0.2">
      <c r="B98" s="96"/>
      <c r="E98" s="96"/>
      <c r="F98" s="96"/>
      <c r="G98" s="96"/>
      <c r="J98" s="96"/>
    </row>
    <row r="99" spans="2:10" ht="20.100000000000001" customHeight="1" x14ac:dyDescent="0.2">
      <c r="B99" s="96"/>
      <c r="E99" s="96"/>
      <c r="F99" s="96"/>
      <c r="G99" s="96"/>
      <c r="J99" s="96"/>
    </row>
    <row r="100" spans="2:10" ht="20.100000000000001" customHeight="1" x14ac:dyDescent="0.2">
      <c r="B100" s="96"/>
      <c r="E100" s="96"/>
      <c r="F100" s="96"/>
      <c r="G100" s="96"/>
      <c r="J100" s="96"/>
    </row>
    <row r="101" spans="2:10" ht="20.100000000000001" customHeight="1" x14ac:dyDescent="0.2">
      <c r="B101" s="96"/>
      <c r="E101" s="96"/>
      <c r="F101" s="96"/>
      <c r="G101" s="96"/>
      <c r="J101" s="96"/>
    </row>
    <row r="102" spans="2:10" ht="20.100000000000001" customHeight="1" x14ac:dyDescent="0.2">
      <c r="B102" s="96"/>
      <c r="E102" s="96"/>
      <c r="F102" s="96"/>
      <c r="G102" s="96"/>
      <c r="J102" s="96"/>
    </row>
    <row r="103" spans="2:10" ht="20.100000000000001" customHeight="1" x14ac:dyDescent="0.2">
      <c r="B103" s="96"/>
      <c r="E103" s="96"/>
      <c r="F103" s="96"/>
      <c r="G103" s="96"/>
      <c r="J103" s="96"/>
    </row>
    <row r="104" spans="2:10" ht="20.100000000000001" customHeight="1" x14ac:dyDescent="0.2">
      <c r="B104" s="96"/>
      <c r="E104" s="96"/>
      <c r="F104" s="96"/>
      <c r="G104" s="96"/>
      <c r="J104" s="96"/>
    </row>
    <row r="105" spans="2:10" ht="20.100000000000001" customHeight="1" x14ac:dyDescent="0.2">
      <c r="B105" s="96"/>
      <c r="E105" s="96"/>
      <c r="F105" s="96"/>
      <c r="G105" s="96"/>
      <c r="J105" s="96"/>
    </row>
    <row r="106" spans="2:10" ht="20.100000000000001" customHeight="1" x14ac:dyDescent="0.2">
      <c r="B106" s="96"/>
      <c r="E106" s="96"/>
      <c r="F106" s="96"/>
      <c r="G106" s="96"/>
      <c r="J106" s="96"/>
    </row>
    <row r="107" spans="2:10" ht="20.100000000000001" customHeight="1" x14ac:dyDescent="0.2">
      <c r="B107" s="96"/>
      <c r="E107" s="96"/>
      <c r="F107" s="96"/>
      <c r="G107" s="96"/>
      <c r="J107" s="96"/>
    </row>
    <row r="108" spans="2:10" ht="20.100000000000001" customHeight="1" x14ac:dyDescent="0.2">
      <c r="B108" s="96"/>
      <c r="E108" s="96"/>
      <c r="F108" s="96"/>
      <c r="G108" s="96"/>
      <c r="J108" s="96"/>
    </row>
    <row r="109" spans="2:10" ht="20.100000000000001" customHeight="1" x14ac:dyDescent="0.2">
      <c r="B109" s="96"/>
      <c r="E109" s="96"/>
      <c r="F109" s="96"/>
      <c r="G109" s="96"/>
      <c r="J109" s="96"/>
    </row>
    <row r="110" spans="2:10" ht="20.100000000000001" customHeight="1" x14ac:dyDescent="0.2">
      <c r="B110" s="96"/>
      <c r="E110" s="96"/>
      <c r="F110" s="96"/>
      <c r="G110" s="96"/>
      <c r="J110" s="96"/>
    </row>
    <row r="111" spans="2:10" ht="20.100000000000001" customHeight="1" x14ac:dyDescent="0.2">
      <c r="B111" s="96"/>
      <c r="E111" s="96"/>
      <c r="F111" s="96"/>
      <c r="G111" s="96"/>
      <c r="J111" s="96"/>
    </row>
    <row r="112" spans="2:10" ht="20.100000000000001" customHeight="1" x14ac:dyDescent="0.2">
      <c r="B112" s="96"/>
      <c r="E112" s="96"/>
      <c r="F112" s="96"/>
      <c r="G112" s="96"/>
      <c r="J112" s="96"/>
    </row>
    <row r="113" spans="2:10" ht="20.100000000000001" customHeight="1" x14ac:dyDescent="0.2">
      <c r="B113" s="96"/>
      <c r="E113" s="96"/>
      <c r="F113" s="96"/>
      <c r="G113" s="96"/>
      <c r="J113" s="96"/>
    </row>
    <row r="114" spans="2:10" ht="20.100000000000001" customHeight="1" x14ac:dyDescent="0.2">
      <c r="B114" s="96"/>
      <c r="E114" s="96"/>
      <c r="F114" s="96"/>
      <c r="G114" s="96"/>
      <c r="J114" s="96"/>
    </row>
    <row r="115" spans="2:10" ht="20.100000000000001" customHeight="1" x14ac:dyDescent="0.2">
      <c r="B115" s="96"/>
      <c r="E115" s="96"/>
      <c r="F115" s="96"/>
      <c r="G115" s="96"/>
      <c r="J115" s="96"/>
    </row>
    <row r="116" spans="2:10" ht="20.100000000000001" customHeight="1" x14ac:dyDescent="0.2">
      <c r="B116" s="96"/>
      <c r="E116" s="96"/>
      <c r="F116" s="96"/>
      <c r="G116" s="96"/>
      <c r="J116" s="96"/>
    </row>
    <row r="117" spans="2:10" ht="20.100000000000001" customHeight="1" x14ac:dyDescent="0.2">
      <c r="B117" s="96"/>
      <c r="E117" s="96"/>
      <c r="F117" s="96"/>
      <c r="G117" s="96"/>
      <c r="J117" s="96"/>
    </row>
    <row r="118" spans="2:10" ht="20.100000000000001" customHeight="1" x14ac:dyDescent="0.2">
      <c r="B118" s="96"/>
      <c r="E118" s="96"/>
      <c r="F118" s="96"/>
      <c r="G118" s="96"/>
      <c r="J118" s="96"/>
    </row>
    <row r="119" spans="2:10" ht="20.100000000000001" customHeight="1" x14ac:dyDescent="0.2">
      <c r="B119" s="96"/>
      <c r="E119" s="96"/>
      <c r="F119" s="96"/>
      <c r="G119" s="96"/>
      <c r="J119" s="96"/>
    </row>
    <row r="120" spans="2:10" ht="20.100000000000001" customHeight="1" x14ac:dyDescent="0.2">
      <c r="B120" s="96"/>
      <c r="E120" s="96"/>
      <c r="F120" s="96"/>
      <c r="G120" s="96"/>
      <c r="J120" s="96"/>
    </row>
    <row r="121" spans="2:10" ht="20.100000000000001" customHeight="1" x14ac:dyDescent="0.2">
      <c r="B121" s="96"/>
      <c r="E121" s="96"/>
      <c r="F121" s="96"/>
      <c r="G121" s="96"/>
      <c r="J121" s="96"/>
    </row>
    <row r="122" spans="2:10" ht="20.100000000000001" customHeight="1" x14ac:dyDescent="0.2">
      <c r="B122" s="96"/>
      <c r="E122" s="96"/>
      <c r="F122" s="96"/>
      <c r="G122" s="96"/>
      <c r="J122" s="96"/>
    </row>
    <row r="123" spans="2:10" ht="20.100000000000001" customHeight="1" x14ac:dyDescent="0.2">
      <c r="B123" s="96"/>
      <c r="E123" s="96"/>
      <c r="F123" s="96"/>
      <c r="G123" s="96"/>
      <c r="J123" s="96"/>
    </row>
    <row r="124" spans="2:10" ht="20.100000000000001" customHeight="1" x14ac:dyDescent="0.2">
      <c r="B124" s="96"/>
      <c r="E124" s="96"/>
      <c r="F124" s="96"/>
      <c r="G124" s="96"/>
      <c r="J124" s="96"/>
    </row>
    <row r="125" spans="2:10" ht="20.100000000000001" customHeight="1" x14ac:dyDescent="0.2">
      <c r="B125" s="96"/>
      <c r="E125" s="96"/>
      <c r="F125" s="96"/>
      <c r="G125" s="96"/>
      <c r="J125" s="96"/>
    </row>
    <row r="126" spans="2:10" ht="20.100000000000001" customHeight="1" x14ac:dyDescent="0.2">
      <c r="B126" s="96"/>
      <c r="E126" s="96"/>
      <c r="F126" s="96"/>
      <c r="G126" s="96"/>
      <c r="J126" s="96"/>
    </row>
    <row r="127" spans="2:10" ht="20.100000000000001" customHeight="1" x14ac:dyDescent="0.2">
      <c r="B127" s="96"/>
      <c r="E127" s="96"/>
      <c r="F127" s="96"/>
      <c r="G127" s="96"/>
      <c r="J127" s="96"/>
    </row>
    <row r="128" spans="2:10" ht="20.100000000000001" customHeight="1" x14ac:dyDescent="0.2">
      <c r="B128" s="96"/>
      <c r="E128" s="96"/>
      <c r="F128" s="96"/>
      <c r="G128" s="96"/>
      <c r="J128" s="96"/>
    </row>
    <row r="129" spans="2:10" ht="20.100000000000001" customHeight="1" x14ac:dyDescent="0.2">
      <c r="B129" s="96"/>
      <c r="E129" s="96"/>
      <c r="F129" s="96"/>
      <c r="G129" s="96"/>
      <c r="J129" s="96"/>
    </row>
    <row r="130" spans="2:10" ht="20.100000000000001" customHeight="1" x14ac:dyDescent="0.2">
      <c r="B130" s="96"/>
      <c r="E130" s="96"/>
      <c r="F130" s="96"/>
      <c r="G130" s="96"/>
      <c r="J130" s="96"/>
    </row>
    <row r="131" spans="2:10" ht="20.100000000000001" customHeight="1" x14ac:dyDescent="0.2">
      <c r="B131" s="96"/>
      <c r="E131" s="96"/>
      <c r="F131" s="96"/>
      <c r="G131" s="96"/>
      <c r="J131" s="96"/>
    </row>
    <row r="132" spans="2:10" ht="20.100000000000001" customHeight="1" x14ac:dyDescent="0.2">
      <c r="B132" s="96"/>
      <c r="E132" s="96"/>
      <c r="F132" s="96"/>
      <c r="G132" s="96"/>
      <c r="J132" s="96"/>
    </row>
    <row r="133" spans="2:10" ht="20.100000000000001" customHeight="1" x14ac:dyDescent="0.2">
      <c r="B133" s="96"/>
      <c r="E133" s="96"/>
      <c r="F133" s="96"/>
      <c r="G133" s="96"/>
      <c r="J133" s="96"/>
    </row>
    <row r="134" spans="2:10" ht="20.100000000000001" customHeight="1" x14ac:dyDescent="0.2">
      <c r="B134" s="96"/>
      <c r="E134" s="96"/>
      <c r="F134" s="96"/>
      <c r="G134" s="96"/>
      <c r="J134" s="96"/>
    </row>
    <row r="135" spans="2:10" ht="20.100000000000001" customHeight="1" x14ac:dyDescent="0.2">
      <c r="B135" s="96"/>
      <c r="E135" s="96"/>
      <c r="F135" s="96"/>
      <c r="G135" s="96"/>
      <c r="J135" s="96"/>
    </row>
    <row r="136" spans="2:10" ht="20.100000000000001" customHeight="1" x14ac:dyDescent="0.2">
      <c r="B136" s="96"/>
      <c r="E136" s="96"/>
      <c r="F136" s="96"/>
      <c r="G136" s="96"/>
      <c r="J136" s="96"/>
    </row>
    <row r="137" spans="2:10" ht="20.100000000000001" customHeight="1" x14ac:dyDescent="0.2">
      <c r="B137" s="96"/>
      <c r="E137" s="96"/>
      <c r="F137" s="96"/>
      <c r="G137" s="96"/>
      <c r="J137" s="96"/>
    </row>
    <row r="138" spans="2:10" ht="20.100000000000001" customHeight="1" x14ac:dyDescent="0.2">
      <c r="B138" s="96"/>
      <c r="E138" s="96"/>
      <c r="F138" s="96"/>
      <c r="G138" s="96"/>
      <c r="J138" s="96"/>
    </row>
    <row r="139" spans="2:10" ht="20.100000000000001" customHeight="1" x14ac:dyDescent="0.2">
      <c r="B139" s="96"/>
      <c r="E139" s="96"/>
      <c r="F139" s="96"/>
      <c r="G139" s="96"/>
      <c r="J139" s="96"/>
    </row>
    <row r="140" spans="2:10" ht="20.100000000000001" customHeight="1" x14ac:dyDescent="0.2">
      <c r="B140" s="96"/>
      <c r="E140" s="96"/>
      <c r="F140" s="96"/>
      <c r="G140" s="96"/>
      <c r="J140" s="96"/>
    </row>
    <row r="141" spans="2:10" ht="20.100000000000001" customHeight="1" x14ac:dyDescent="0.2">
      <c r="B141" s="96"/>
      <c r="E141" s="96"/>
      <c r="F141" s="96"/>
      <c r="G141" s="96"/>
      <c r="J141" s="96"/>
    </row>
    <row r="142" spans="2:10" ht="20.100000000000001" customHeight="1" x14ac:dyDescent="0.2">
      <c r="B142" s="96"/>
      <c r="E142" s="96"/>
      <c r="F142" s="96"/>
      <c r="G142" s="96"/>
      <c r="J142" s="96"/>
    </row>
    <row r="143" spans="2:10" ht="20.100000000000001" customHeight="1" x14ac:dyDescent="0.2">
      <c r="B143" s="96"/>
      <c r="E143" s="96"/>
      <c r="F143" s="96"/>
      <c r="G143" s="96"/>
      <c r="J143" s="96"/>
    </row>
    <row r="144" spans="2:10" ht="20.100000000000001" customHeight="1" x14ac:dyDescent="0.2">
      <c r="B144" s="96"/>
      <c r="E144" s="96"/>
      <c r="F144" s="96"/>
      <c r="G144" s="96"/>
      <c r="J144" s="96"/>
    </row>
    <row r="145" spans="2:10" ht="20.100000000000001" customHeight="1" x14ac:dyDescent="0.2">
      <c r="B145" s="96"/>
      <c r="E145" s="96"/>
      <c r="F145" s="96"/>
      <c r="G145" s="96"/>
      <c r="J145" s="96"/>
    </row>
    <row r="146" spans="2:10" ht="20.100000000000001" customHeight="1" x14ac:dyDescent="0.2">
      <c r="B146" s="96"/>
      <c r="E146" s="96"/>
      <c r="F146" s="96"/>
      <c r="G146" s="96"/>
      <c r="J146" s="96"/>
    </row>
    <row r="147" spans="2:10" ht="20.100000000000001" customHeight="1" x14ac:dyDescent="0.2">
      <c r="B147" s="96"/>
      <c r="E147" s="96"/>
      <c r="F147" s="96"/>
      <c r="G147" s="96"/>
      <c r="J147" s="96"/>
    </row>
    <row r="148" spans="2:10" ht="20.100000000000001" customHeight="1" x14ac:dyDescent="0.2">
      <c r="B148" s="96"/>
      <c r="E148" s="96"/>
      <c r="F148" s="96"/>
      <c r="G148" s="96"/>
      <c r="J148" s="96"/>
    </row>
    <row r="149" spans="2:10" ht="20.100000000000001" customHeight="1" x14ac:dyDescent="0.2">
      <c r="B149" s="96"/>
      <c r="E149" s="96"/>
      <c r="F149" s="96"/>
      <c r="G149" s="96"/>
      <c r="J149" s="96"/>
    </row>
    <row r="150" spans="2:10" ht="20.100000000000001" customHeight="1" x14ac:dyDescent="0.2">
      <c r="B150" s="96"/>
      <c r="E150" s="96"/>
      <c r="F150" s="96"/>
      <c r="G150" s="96"/>
      <c r="J150" s="96"/>
    </row>
    <row r="151" spans="2:10" ht="20.100000000000001" customHeight="1" x14ac:dyDescent="0.2">
      <c r="B151" s="96"/>
      <c r="E151" s="96"/>
      <c r="F151" s="96"/>
      <c r="G151" s="96"/>
      <c r="J151" s="96"/>
    </row>
    <row r="152" spans="2:10" ht="20.100000000000001" customHeight="1" x14ac:dyDescent="0.2">
      <c r="B152" s="96"/>
      <c r="E152" s="96"/>
      <c r="F152" s="96"/>
      <c r="G152" s="96"/>
      <c r="J152" s="96"/>
    </row>
    <row r="153" spans="2:10" ht="20.100000000000001" customHeight="1" x14ac:dyDescent="0.2">
      <c r="B153" s="96"/>
      <c r="E153" s="96"/>
      <c r="F153" s="96"/>
      <c r="G153" s="96"/>
      <c r="J153" s="96"/>
    </row>
    <row r="154" spans="2:10" ht="20.100000000000001" customHeight="1" x14ac:dyDescent="0.2">
      <c r="B154" s="96"/>
      <c r="E154" s="96"/>
      <c r="F154" s="96"/>
      <c r="G154" s="96"/>
      <c r="J154" s="96"/>
    </row>
    <row r="155" spans="2:10" ht="20.100000000000001" customHeight="1" x14ac:dyDescent="0.2">
      <c r="B155" s="96"/>
      <c r="E155" s="96"/>
      <c r="F155" s="96"/>
      <c r="G155" s="96"/>
      <c r="J155" s="96"/>
    </row>
    <row r="156" spans="2:10" ht="20.100000000000001" customHeight="1" x14ac:dyDescent="0.2">
      <c r="B156" s="96"/>
      <c r="E156" s="96"/>
      <c r="F156" s="96"/>
      <c r="G156" s="96"/>
      <c r="J156" s="96"/>
    </row>
  </sheetData>
  <printOptions horizontalCentered="1"/>
  <pageMargins left="0.98425196850393704" right="0.39370078740157483" top="0.98425196850393704" bottom="0.39370078740157483" header="0.39370078740157483" footer="0.39370078740157483"/>
  <pageSetup paperSize="9" scale="68" orientation="portrait" verticalDpi="300" r:id="rId1"/>
  <headerFooter alignWithMargins="0">
    <oddHeader>&amp;LSÖDERTÄLJE&amp;C&amp;12FÖRSÖK 1 HANAR &amp;R&amp;8&amp;F.&amp;A
2022-06-18
Page &amp;P (&amp;N)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J156"/>
  <sheetViews>
    <sheetView topLeftCell="A15" zoomScaleNormal="100" workbookViewId="0">
      <selection activeCell="F24" sqref="F24"/>
    </sheetView>
  </sheetViews>
  <sheetFormatPr defaultRowHeight="20.100000000000001" customHeight="1" x14ac:dyDescent="0.2"/>
  <cols>
    <col min="1" max="1" width="7.42578125" style="96" customWidth="1"/>
    <col min="2" max="2" width="8.85546875" style="95" customWidth="1"/>
    <col min="3" max="3" width="31.5703125" style="96" customWidth="1"/>
    <col min="4" max="4" width="2.28515625" style="96" customWidth="1"/>
    <col min="5" max="5" width="7.140625" style="97" customWidth="1"/>
    <col min="6" max="6" width="4.85546875" style="98" customWidth="1"/>
    <col min="7" max="7" width="4.85546875" style="95" customWidth="1"/>
    <col min="8" max="8" width="32" style="96" customWidth="1"/>
    <col min="9" max="9" width="5" style="96" customWidth="1"/>
    <col min="10" max="10" width="23.42578125" style="95" customWidth="1"/>
    <col min="11" max="16384" width="9.140625" style="96"/>
  </cols>
  <sheetData>
    <row r="1" spans="1:10" ht="24.95" customHeight="1" thickBot="1" x14ac:dyDescent="0.25">
      <c r="A1" s="94" t="s">
        <v>45</v>
      </c>
    </row>
    <row r="2" spans="1:10" ht="24.95" customHeight="1" thickTop="1" x14ac:dyDescent="0.2">
      <c r="A2" s="99" t="s">
        <v>46</v>
      </c>
      <c r="B2" s="100">
        <v>1494</v>
      </c>
      <c r="C2" s="101" t="str">
        <f>IF($B2&lt;&gt;"",VLOOKUP($B2,Alla_anmälda,5),"")</f>
        <v>Hannemoon HM Shere Khan</v>
      </c>
      <c r="D2" s="101" t="str">
        <f>IF($B2&lt;&gt;"",VLOOKUP($B2,Alla_anmälda,8),"")</f>
        <v>H</v>
      </c>
      <c r="E2" s="102" t="s">
        <v>273</v>
      </c>
      <c r="F2" s="103">
        <v>1</v>
      </c>
      <c r="G2" s="100"/>
      <c r="H2" s="101" t="str">
        <f>IF($B2&lt;&gt;"",VLOOKUP($B2,Alla_anmälda,9),"")</f>
        <v>Petersson Eva</v>
      </c>
      <c r="I2" s="101" t="str">
        <f>IF($B2&lt;&gt;"",VLOOKUP($B2,Alla_anmälda,10),"")</f>
        <v>NOR</v>
      </c>
      <c r="J2" s="104"/>
    </row>
    <row r="3" spans="1:10" ht="24.95" customHeight="1" x14ac:dyDescent="0.2">
      <c r="A3" s="105" t="s">
        <v>47</v>
      </c>
      <c r="B3" s="106">
        <v>1435</v>
      </c>
      <c r="C3" s="107" t="str">
        <f>IF($B3&lt;&gt;"",VLOOKUP($B3,Alla_anmälda,5),"")</f>
        <v>RaceHeart´s MB Charmander</v>
      </c>
      <c r="D3" s="107" t="str">
        <f>IF($B3&lt;&gt;"",VLOOKUP($B3,Alla_anmälda,8),"")</f>
        <v>H</v>
      </c>
      <c r="E3" s="108" t="s">
        <v>274</v>
      </c>
      <c r="F3" s="109">
        <v>2</v>
      </c>
      <c r="G3" s="106"/>
      <c r="H3" s="107" t="str">
        <f>IF($B3&lt;&gt;"",VLOOKUP($B3,Alla_anmälda,9),"")</f>
        <v>Petersson Eva</v>
      </c>
      <c r="I3" s="107" t="str">
        <f>IF($B3&lt;&gt;"",VLOOKUP($B3,Alla_anmälda,10),"")</f>
        <v>NOR</v>
      </c>
      <c r="J3" s="110"/>
    </row>
    <row r="4" spans="1:10" ht="24.95" customHeight="1" x14ac:dyDescent="0.2">
      <c r="A4" s="105" t="s">
        <v>48</v>
      </c>
      <c r="B4" s="106">
        <v>1439</v>
      </c>
      <c r="C4" s="107" t="str">
        <f>IF($B4&lt;&gt;"",VLOOKUP($B4,Alla_anmälda,5),"")</f>
        <v>Axrace's Admiral Rodney</v>
      </c>
      <c r="D4" s="107" t="str">
        <f>IF($B4&lt;&gt;"",VLOOKUP($B4,Alla_anmälda,8),"")</f>
        <v>H</v>
      </c>
      <c r="E4" s="108" t="s">
        <v>276</v>
      </c>
      <c r="F4" s="109">
        <v>3</v>
      </c>
      <c r="G4" s="106"/>
      <c r="H4" s="107" t="str">
        <f>IF($B4&lt;&gt;"",VLOOKUP($B4,Alla_anmälda,9),"")</f>
        <v>Nilsson Katarina</v>
      </c>
      <c r="I4" s="107" t="str">
        <f>IF($B4&lt;&gt;"",VLOOKUP($B4,Alla_anmälda,10),"")</f>
        <v>NOR</v>
      </c>
      <c r="J4" s="110"/>
    </row>
    <row r="5" spans="1:10" ht="24.95" customHeight="1" thickBot="1" x14ac:dyDescent="0.25">
      <c r="A5" s="111" t="s">
        <v>49</v>
      </c>
      <c r="B5" s="112"/>
      <c r="C5" s="113" t="str">
        <f>IF($B5&lt;&gt;"",VLOOKUP($B5,Alla_anmälda,5),"")</f>
        <v/>
      </c>
      <c r="D5" s="113" t="str">
        <f>IF($B5&lt;&gt;"",VLOOKUP($B5,Alla_anmälda,8),"")</f>
        <v/>
      </c>
      <c r="E5" s="114"/>
      <c r="F5" s="115"/>
      <c r="G5" s="112"/>
      <c r="H5" s="113" t="str">
        <f>IF($B5&lt;&gt;"",VLOOKUP($B5,Alla_anmälda,9),"")</f>
        <v/>
      </c>
      <c r="I5" s="113" t="str">
        <f>IF($B5&lt;&gt;"",VLOOKUP($B5,Alla_anmälda,10),"")</f>
        <v/>
      </c>
      <c r="J5" s="116"/>
    </row>
    <row r="6" spans="1:10" ht="24.95" customHeight="1" thickTop="1" thickBot="1" x14ac:dyDescent="0.25">
      <c r="A6" s="94" t="str">
        <f>"HEAT "&amp;MID(A1,6,2)+1</f>
        <v>HEAT 2</v>
      </c>
    </row>
    <row r="7" spans="1:10" ht="24.95" customHeight="1" thickTop="1" x14ac:dyDescent="0.2">
      <c r="A7" s="99" t="s">
        <v>46</v>
      </c>
      <c r="B7" s="100">
        <v>1506</v>
      </c>
      <c r="C7" s="101" t="str">
        <f>IF($B7&lt;&gt;"",VLOOKUP($B7,Alla_anmälda,5),"")</f>
        <v>Crazy Owl´s Björn Järnsida</v>
      </c>
      <c r="D7" s="101" t="str">
        <f>IF($B7&lt;&gt;"",VLOOKUP($B7,Alla_anmälda,8),"")</f>
        <v>H</v>
      </c>
      <c r="E7" s="102" t="s">
        <v>275</v>
      </c>
      <c r="F7" s="103">
        <v>2</v>
      </c>
      <c r="G7" s="100"/>
      <c r="H7" s="101" t="str">
        <f>IF($B7&lt;&gt;"",VLOOKUP($B7,Alla_anmälda,9),"")</f>
        <v>Sjöberg Monica</v>
      </c>
      <c r="I7" s="101" t="str">
        <f>IF($B7&lt;&gt;"",VLOOKUP($B7,Alla_anmälda,10),"")</f>
        <v>KAR</v>
      </c>
      <c r="J7" s="104"/>
    </row>
    <row r="8" spans="1:10" ht="24.95" customHeight="1" x14ac:dyDescent="0.2">
      <c r="A8" s="105" t="s">
        <v>47</v>
      </c>
      <c r="B8" s="106">
        <v>1551</v>
      </c>
      <c r="C8" s="107" t="str">
        <f>IF($B8&lt;&gt;"",VLOOKUP($B8,Alla_anmälda,5),"")</f>
        <v>Raceheart´s MB Loki</v>
      </c>
      <c r="D8" s="107" t="str">
        <f>IF($B8&lt;&gt;"",VLOOKUP($B8,Alla_anmälda,8),"")</f>
        <v>H</v>
      </c>
      <c r="E8" s="108" t="s">
        <v>264</v>
      </c>
      <c r="F8" s="109">
        <v>3</v>
      </c>
      <c r="G8" s="106"/>
      <c r="H8" s="107" t="str">
        <f>IF($B8&lt;&gt;"",VLOOKUP($B8,Alla_anmälda,9),"")</f>
        <v>Oscarson Jan</v>
      </c>
      <c r="I8" s="107" t="str">
        <f>IF($B8&lt;&gt;"",VLOOKUP($B8,Alla_anmälda,10),"")</f>
        <v>NOR</v>
      </c>
      <c r="J8" s="110" t="s">
        <v>277</v>
      </c>
    </row>
    <row r="9" spans="1:10" ht="24.95" customHeight="1" x14ac:dyDescent="0.2">
      <c r="A9" s="105" t="s">
        <v>48</v>
      </c>
      <c r="B9" s="106">
        <v>1542</v>
      </c>
      <c r="C9" s="107" t="str">
        <f>IF($B9&lt;&gt;"",VLOOKUP($B9,Alla_anmälda,5),"")</f>
        <v>RaceHeart's MB Thor</v>
      </c>
      <c r="D9" s="107" t="str">
        <f>IF($B9&lt;&gt;"",VLOOKUP($B9,Alla_anmälda,8),"")</f>
        <v>H</v>
      </c>
      <c r="E9" s="108" t="s">
        <v>262</v>
      </c>
      <c r="F9" s="109">
        <v>1</v>
      </c>
      <c r="G9" s="106"/>
      <c r="H9" s="107" t="str">
        <f>IF($B9&lt;&gt;"",VLOOKUP($B9,Alla_anmälda,9),"")</f>
        <v>Adolfsson Lars</v>
      </c>
      <c r="I9" s="107" t="str">
        <f>IF($B9&lt;&gt;"",VLOOKUP($B9,Alla_anmälda,10),"")</f>
        <v>KAL</v>
      </c>
      <c r="J9" s="110"/>
    </row>
    <row r="10" spans="1:10" ht="24.95" customHeight="1" thickBot="1" x14ac:dyDescent="0.25">
      <c r="A10" s="111" t="s">
        <v>49</v>
      </c>
      <c r="B10" s="112"/>
      <c r="C10" s="113" t="str">
        <f>IF($B10&lt;&gt;"",VLOOKUP($B10,Alla_anmälda,5),"")</f>
        <v/>
      </c>
      <c r="D10" s="113" t="str">
        <f>IF($B10&lt;&gt;"",VLOOKUP($B10,Alla_anmälda,8),"")</f>
        <v/>
      </c>
      <c r="E10" s="114"/>
      <c r="F10" s="115"/>
      <c r="G10" s="112"/>
      <c r="H10" s="113" t="str">
        <f>IF($B10&lt;&gt;"",VLOOKUP($B10,Alla_anmälda,9),"")</f>
        <v/>
      </c>
      <c r="I10" s="113" t="str">
        <f>IF($B10&lt;&gt;"",VLOOKUP($B10,Alla_anmälda,10),"")</f>
        <v/>
      </c>
      <c r="J10" s="116"/>
    </row>
    <row r="11" spans="1:10" ht="24.95" customHeight="1" thickTop="1" thickBot="1" x14ac:dyDescent="0.25">
      <c r="A11" s="94" t="str">
        <f>"HEAT "&amp;MID(A6,6,2)+1</f>
        <v>HEAT 3</v>
      </c>
    </row>
    <row r="12" spans="1:10" ht="24.95" customHeight="1" thickTop="1" x14ac:dyDescent="0.2">
      <c r="A12" s="99" t="s">
        <v>46</v>
      </c>
      <c r="B12" s="100">
        <v>1344</v>
      </c>
      <c r="C12" s="101" t="str">
        <f>IF($B12&lt;&gt;"",VLOOKUP($B12,Alla_anmälda,5),"")</f>
        <v>Flodaskogens Gozzen</v>
      </c>
      <c r="D12" s="101" t="str">
        <f>IF($B12&lt;&gt;"",VLOOKUP($B12,Alla_anmälda,8),"")</f>
        <v>H</v>
      </c>
      <c r="E12" s="102" t="s">
        <v>278</v>
      </c>
      <c r="F12" s="103">
        <v>1</v>
      </c>
      <c r="G12" s="100"/>
      <c r="H12" s="101" t="str">
        <f>IF($B12&lt;&gt;"",VLOOKUP($B12,Alla_anmälda,9),"")</f>
        <v>Nilsson Katarina</v>
      </c>
      <c r="I12" s="101" t="str">
        <f>IF($B12&lt;&gt;"",VLOOKUP($B12,Alla_anmälda,10),"")</f>
        <v>NOR</v>
      </c>
      <c r="J12" s="104"/>
    </row>
    <row r="13" spans="1:10" ht="24.95" customHeight="1" x14ac:dyDescent="0.2">
      <c r="A13" s="105" t="s">
        <v>47</v>
      </c>
      <c r="B13" s="125">
        <v>12272</v>
      </c>
      <c r="C13" s="126" t="str">
        <f>IF($B13&lt;&gt;"",VLOOKUP($B13,Alla_anmälda,5),"")</f>
        <v>Quidditch In A Room In Ultuna</v>
      </c>
      <c r="D13" s="107" t="str">
        <f>IF($B13&lt;&gt;"",VLOOKUP($B13,Alla_anmälda,8),"")</f>
        <v>H</v>
      </c>
      <c r="E13" s="108"/>
      <c r="F13" s="109"/>
      <c r="G13" s="106"/>
      <c r="H13" s="107" t="str">
        <f>IF($B13&lt;&gt;"",VLOOKUP($B13,Alla_anmälda,9),"")</f>
        <v>Lundin Anna</v>
      </c>
      <c r="I13" s="107" t="str">
        <f>IF($B13&lt;&gt;"",VLOOKUP($B13,Alla_anmälda,10),"")</f>
        <v>VÄS</v>
      </c>
      <c r="J13" s="110" t="s">
        <v>279</v>
      </c>
    </row>
    <row r="14" spans="1:10" ht="24.95" customHeight="1" x14ac:dyDescent="0.2">
      <c r="A14" s="105" t="s">
        <v>48</v>
      </c>
      <c r="B14" s="106">
        <v>1529</v>
      </c>
      <c r="C14" s="107" t="str">
        <f>IF($B14&lt;&gt;"",VLOOKUP($B14,Alla_anmälda,5),"")</f>
        <v>Burnt Sienna Chevron</v>
      </c>
      <c r="D14" s="107" t="str">
        <f>IF($B14&lt;&gt;"",VLOOKUP($B14,Alla_anmälda,8),"")</f>
        <v>H</v>
      </c>
      <c r="E14" s="108" t="s">
        <v>265</v>
      </c>
      <c r="F14" s="109">
        <v>2</v>
      </c>
      <c r="G14" s="106"/>
      <c r="H14" s="107" t="str">
        <f>IF($B14&lt;&gt;"",VLOOKUP($B14,Alla_anmälda,9),"")</f>
        <v>Carin Ebbesdotter</v>
      </c>
      <c r="I14" s="107" t="str">
        <f>IF($B14&lt;&gt;"",VLOOKUP($B14,Alla_anmälda,10),"")</f>
        <v>SÖD</v>
      </c>
      <c r="J14" s="110"/>
    </row>
    <row r="15" spans="1:10" ht="24.95" customHeight="1" thickBot="1" x14ac:dyDescent="0.25">
      <c r="A15" s="111" t="s">
        <v>49</v>
      </c>
      <c r="B15" s="112"/>
      <c r="C15" s="113" t="str">
        <f>IF($B15&lt;&gt;"",VLOOKUP($B15,Alla_anmälda,5),"")</f>
        <v/>
      </c>
      <c r="D15" s="113" t="str">
        <f>IF($B15&lt;&gt;"",VLOOKUP($B15,Alla_anmälda,8),"")</f>
        <v/>
      </c>
      <c r="E15" s="114"/>
      <c r="F15" s="115"/>
      <c r="G15" s="112"/>
      <c r="H15" s="113" t="str">
        <f>IF($B15&lt;&gt;"",VLOOKUP($B15,Alla_anmälda,9),"")</f>
        <v/>
      </c>
      <c r="I15" s="113" t="str">
        <f>IF($B15&lt;&gt;"",VLOOKUP($B15,Alla_anmälda,10),"")</f>
        <v/>
      </c>
      <c r="J15" s="116"/>
    </row>
    <row r="16" spans="1:10" ht="24.95" customHeight="1" thickTop="1" thickBot="1" x14ac:dyDescent="0.25">
      <c r="A16" s="94" t="str">
        <f>"HEAT "&amp;MID(A11,6,2)+1</f>
        <v>HEAT 4</v>
      </c>
    </row>
    <row r="17" spans="1:10" ht="24.95" customHeight="1" thickTop="1" x14ac:dyDescent="0.2">
      <c r="A17" s="99" t="s">
        <v>46</v>
      </c>
      <c r="B17" s="100">
        <v>1365</v>
      </c>
      <c r="C17" s="101" t="str">
        <f>IF($B17&lt;&gt;"",VLOOKUP($B17,Alla_anmälda,5),"")</f>
        <v>Goat-Wool Zeppelin</v>
      </c>
      <c r="D17" s="101" t="str">
        <f>IF($B17&lt;&gt;"",VLOOKUP($B17,Alla_anmälda,8),"")</f>
        <v>H</v>
      </c>
      <c r="E17" s="102" t="s">
        <v>270</v>
      </c>
      <c r="F17" s="103">
        <v>1</v>
      </c>
      <c r="G17" s="100"/>
      <c r="H17" s="101" t="str">
        <f>IF($B17&lt;&gt;"",VLOOKUP($B17,Alla_anmälda,9),"")</f>
        <v>Sjöberg Monica</v>
      </c>
      <c r="I17" s="101" t="str">
        <f>IF($B17&lt;&gt;"",VLOOKUP($B17,Alla_anmälda,10),"")</f>
        <v>KAR</v>
      </c>
      <c r="J17" s="104"/>
    </row>
    <row r="18" spans="1:10" ht="24.95" customHeight="1" x14ac:dyDescent="0.2">
      <c r="A18" s="105" t="s">
        <v>47</v>
      </c>
      <c r="B18" s="125">
        <v>11241</v>
      </c>
      <c r="C18" s="126" t="str">
        <f>IF($B18&lt;&gt;"",VLOOKUP($B18,Alla_anmälda,5),"")</f>
        <v>Calling You Ringo</v>
      </c>
      <c r="D18" s="107" t="str">
        <f>IF($B18&lt;&gt;"",VLOOKUP($B18,Alla_anmälda,8),"")</f>
        <v>H</v>
      </c>
      <c r="E18" s="108" t="s">
        <v>280</v>
      </c>
      <c r="F18" s="109">
        <v>2</v>
      </c>
      <c r="G18" s="106"/>
      <c r="H18" s="107" t="str">
        <f>IF($B18&lt;&gt;"",VLOOKUP($B18,Alla_anmälda,9),"")</f>
        <v>Lundberg Victoria</v>
      </c>
      <c r="I18" s="107" t="str">
        <f>IF($B18&lt;&gt;"",VLOOKUP($B18,Alla_anmälda,10),"")</f>
        <v>SÖD</v>
      </c>
      <c r="J18" s="110"/>
    </row>
    <row r="19" spans="1:10" ht="24.95" customHeight="1" x14ac:dyDescent="0.2">
      <c r="A19" s="105" t="s">
        <v>48</v>
      </c>
      <c r="B19" s="106">
        <v>1362</v>
      </c>
      <c r="C19" s="107" t="str">
        <f>IF($B19&lt;&gt;"",VLOOKUP($B19,Alla_anmälda,5),"")</f>
        <v xml:space="preserve">Goat-Wools Zappa </v>
      </c>
      <c r="D19" s="107" t="str">
        <f>IF($B19&lt;&gt;"",VLOOKUP($B19,Alla_anmälda,8),"")</f>
        <v>H</v>
      </c>
      <c r="E19" s="108" t="s">
        <v>281</v>
      </c>
      <c r="F19" s="109">
        <v>3</v>
      </c>
      <c r="G19" s="106"/>
      <c r="H19" s="107" t="str">
        <f>IF($B19&lt;&gt;"",VLOOKUP($B19,Alla_anmälda,9),"")</f>
        <v>Petersson Eva</v>
      </c>
      <c r="I19" s="107" t="str">
        <f>IF($B19&lt;&gt;"",VLOOKUP($B19,Alla_anmälda,10),"")</f>
        <v>NOR</v>
      </c>
      <c r="J19" s="110"/>
    </row>
    <row r="20" spans="1:10" ht="24.95" customHeight="1" thickBot="1" x14ac:dyDescent="0.25">
      <c r="A20" s="111" t="s">
        <v>49</v>
      </c>
      <c r="B20" s="112"/>
      <c r="C20" s="113" t="str">
        <f>IF($B20&lt;&gt;"",VLOOKUP($B20,Alla_anmälda,5),"")</f>
        <v/>
      </c>
      <c r="D20" s="113" t="str">
        <f>IF($B20&lt;&gt;"",VLOOKUP($B20,Alla_anmälda,8),"")</f>
        <v/>
      </c>
      <c r="E20" s="114"/>
      <c r="F20" s="115"/>
      <c r="G20" s="112"/>
      <c r="H20" s="113" t="str">
        <f>IF($B20&lt;&gt;"",VLOOKUP($B20,Alla_anmälda,9),"")</f>
        <v/>
      </c>
      <c r="I20" s="113" t="str">
        <f>IF($B20&lt;&gt;"",VLOOKUP($B20,Alla_anmälda,10),"")</f>
        <v/>
      </c>
      <c r="J20" s="116"/>
    </row>
    <row r="21" spans="1:10" ht="24.95" customHeight="1" thickTop="1" thickBot="1" x14ac:dyDescent="0.25">
      <c r="A21" s="94" t="str">
        <f>"HEAT "&amp;MID(A16,6,2)+1</f>
        <v>HEAT 5</v>
      </c>
    </row>
    <row r="22" spans="1:10" ht="24.95" customHeight="1" thickTop="1" x14ac:dyDescent="0.2">
      <c r="A22" s="99" t="s">
        <v>46</v>
      </c>
      <c r="B22" s="100">
        <v>1553</v>
      </c>
      <c r="C22" s="101" t="str">
        <f>IF($B22&lt;&gt;"",VLOOKUP($B22,Alla_anmälda,5),"")</f>
        <v>Goat-Wool Bowmore</v>
      </c>
      <c r="D22" s="101" t="str">
        <f>IF($B22&lt;&gt;"",VLOOKUP($B22,Alla_anmälda,8),"")</f>
        <v>H</v>
      </c>
      <c r="E22" s="102" t="s">
        <v>282</v>
      </c>
      <c r="F22" s="103">
        <v>3</v>
      </c>
      <c r="G22" s="100"/>
      <c r="H22" s="101" t="str">
        <f>IF($B22&lt;&gt;"",VLOOKUP($B22,Alla_anmälda,9),"")</f>
        <v>Nilsson Katarina</v>
      </c>
      <c r="I22" s="101" t="str">
        <f>IF($B22&lt;&gt;"",VLOOKUP($B22,Alla_anmälda,10),"")</f>
        <v>NOR</v>
      </c>
      <c r="J22" s="104"/>
    </row>
    <row r="23" spans="1:10" ht="24.95" customHeight="1" x14ac:dyDescent="0.2">
      <c r="A23" s="105" t="s">
        <v>47</v>
      </c>
      <c r="B23" s="125">
        <v>11245</v>
      </c>
      <c r="C23" s="126" t="str">
        <f>IF($B23&lt;&gt;"",VLOOKUP($B23,Alla_anmälda,5),"")</f>
        <v>Hefaistion Z Ostrisova Domu</v>
      </c>
      <c r="D23" s="107" t="str">
        <f>IF($B23&lt;&gt;"",VLOOKUP($B23,Alla_anmälda,8),"")</f>
        <v>H</v>
      </c>
      <c r="E23" s="108" t="s">
        <v>283</v>
      </c>
      <c r="F23" s="109">
        <v>2</v>
      </c>
      <c r="G23" s="106"/>
      <c r="H23" s="107" t="str">
        <f>IF($B23&lt;&gt;"",VLOOKUP($B23,Alla_anmälda,9),"")</f>
        <v>Johansson Minus</v>
      </c>
      <c r="I23" s="107" t="str">
        <f>IF($B23&lt;&gt;"",VLOOKUP($B23,Alla_anmälda,10),"")</f>
        <v>SÖD</v>
      </c>
      <c r="J23" s="110"/>
    </row>
    <row r="24" spans="1:10" ht="24.95" customHeight="1" x14ac:dyDescent="0.2">
      <c r="A24" s="105" t="s">
        <v>48</v>
      </c>
      <c r="B24" s="106">
        <v>13322</v>
      </c>
      <c r="C24" s="107" t="str">
        <f>IF($B24&lt;&gt;"",VLOOKUP($B24,Alla_anmälda,5),"")</f>
        <v>Hannemoon HM Black Jade</v>
      </c>
      <c r="D24" s="107" t="str">
        <f>IF($B24&lt;&gt;"",VLOOKUP($B24,Alla_anmälda,8),"")</f>
        <v>H</v>
      </c>
      <c r="E24" s="108" t="s">
        <v>284</v>
      </c>
      <c r="F24" s="109">
        <v>1</v>
      </c>
      <c r="G24" s="106"/>
      <c r="H24" s="107" t="str">
        <f>IF($B24&lt;&gt;"",VLOOKUP($B24,Alla_anmälda,9),"")</f>
        <v>Petersson Eva</v>
      </c>
      <c r="I24" s="107" t="str">
        <f>IF($B24&lt;&gt;"",VLOOKUP($B24,Alla_anmälda,10),"")</f>
        <v>NOR</v>
      </c>
      <c r="J24" s="110"/>
    </row>
    <row r="25" spans="1:10" ht="24.95" customHeight="1" thickBot="1" x14ac:dyDescent="0.25">
      <c r="A25" s="111" t="s">
        <v>49</v>
      </c>
      <c r="B25" s="112"/>
      <c r="C25" s="113" t="str">
        <f>IF($B25&lt;&gt;"",VLOOKUP($B25,Alla_anmälda,5),"")</f>
        <v/>
      </c>
      <c r="D25" s="113" t="str">
        <f>IF($B25&lt;&gt;"",VLOOKUP($B25,Alla_anmälda,8),"")</f>
        <v/>
      </c>
      <c r="E25" s="114"/>
      <c r="F25" s="115"/>
      <c r="G25" s="112"/>
      <c r="H25" s="113" t="str">
        <f>IF($B25&lt;&gt;"",VLOOKUP($B25,Alla_anmälda,9),"")</f>
        <v/>
      </c>
      <c r="I25" s="113" t="str">
        <f>IF($B25&lt;&gt;"",VLOOKUP($B25,Alla_anmälda,10),"")</f>
        <v/>
      </c>
      <c r="J25" s="116"/>
    </row>
    <row r="26" spans="1:10" ht="24.95" customHeight="1" thickTop="1" x14ac:dyDescent="0.2">
      <c r="B26" s="96"/>
      <c r="E26" s="96"/>
      <c r="F26" s="96"/>
      <c r="G26" s="96"/>
      <c r="J26" s="96"/>
    </row>
    <row r="27" spans="1:10" ht="24.95" customHeight="1" x14ac:dyDescent="0.2">
      <c r="B27" s="96"/>
      <c r="E27" s="96"/>
      <c r="F27" s="96"/>
      <c r="G27" s="96"/>
      <c r="J27" s="96"/>
    </row>
    <row r="28" spans="1:10" ht="24.95" customHeight="1" x14ac:dyDescent="0.2">
      <c r="B28" s="96"/>
      <c r="E28" s="96"/>
      <c r="F28" s="96"/>
      <c r="G28" s="96"/>
      <c r="J28" s="96"/>
    </row>
    <row r="29" spans="1:10" ht="24.95" customHeight="1" x14ac:dyDescent="0.2">
      <c r="B29" s="96"/>
      <c r="E29" s="96"/>
      <c r="F29" s="96"/>
      <c r="G29" s="96"/>
      <c r="J29" s="96"/>
    </row>
    <row r="30" spans="1:10" ht="24.95" customHeight="1" x14ac:dyDescent="0.2">
      <c r="B30" s="96"/>
      <c r="E30" s="96"/>
      <c r="F30" s="96"/>
      <c r="G30" s="96"/>
      <c r="J30" s="96"/>
    </row>
    <row r="31" spans="1:10" ht="24.95" customHeight="1" x14ac:dyDescent="0.2">
      <c r="B31" s="96"/>
      <c r="E31" s="96"/>
      <c r="F31" s="96"/>
      <c r="G31" s="96"/>
      <c r="J31" s="96"/>
    </row>
    <row r="32" spans="1:10" ht="24.95" customHeight="1" x14ac:dyDescent="0.2">
      <c r="B32" s="96"/>
      <c r="E32" s="96"/>
      <c r="F32" s="96"/>
      <c r="G32" s="96"/>
      <c r="J32" s="96"/>
    </row>
    <row r="33" spans="2:10" ht="24.95" customHeight="1" x14ac:dyDescent="0.2">
      <c r="B33" s="96"/>
      <c r="E33" s="96"/>
      <c r="F33" s="96"/>
      <c r="G33" s="96"/>
      <c r="J33" s="96"/>
    </row>
    <row r="34" spans="2:10" ht="24.95" customHeight="1" x14ac:dyDescent="0.2">
      <c r="B34" s="96"/>
      <c r="E34" s="96"/>
      <c r="F34" s="96"/>
      <c r="G34" s="96"/>
      <c r="J34" s="96"/>
    </row>
    <row r="35" spans="2:10" ht="24.95" customHeight="1" x14ac:dyDescent="0.2">
      <c r="B35" s="96"/>
      <c r="E35" s="96"/>
      <c r="F35" s="96"/>
      <c r="G35" s="96"/>
      <c r="J35" s="96"/>
    </row>
    <row r="36" spans="2:10" ht="24.95" customHeight="1" x14ac:dyDescent="0.2">
      <c r="B36" s="96"/>
      <c r="E36" s="96"/>
      <c r="F36" s="96"/>
      <c r="G36" s="96"/>
      <c r="J36" s="96"/>
    </row>
    <row r="37" spans="2:10" ht="24.95" customHeight="1" x14ac:dyDescent="0.2">
      <c r="B37" s="96"/>
      <c r="E37" s="96"/>
      <c r="F37" s="96"/>
      <c r="G37" s="96"/>
      <c r="J37" s="96"/>
    </row>
    <row r="38" spans="2:10" ht="24.95" customHeight="1" x14ac:dyDescent="0.2">
      <c r="B38" s="96"/>
      <c r="E38" s="96"/>
      <c r="F38" s="96"/>
      <c r="G38" s="96"/>
      <c r="J38" s="96"/>
    </row>
    <row r="39" spans="2:10" ht="24.95" customHeight="1" x14ac:dyDescent="0.2">
      <c r="B39" s="96"/>
      <c r="E39" s="96"/>
      <c r="F39" s="96"/>
      <c r="G39" s="96"/>
      <c r="J39" s="96"/>
    </row>
    <row r="40" spans="2:10" ht="24.95" customHeight="1" x14ac:dyDescent="0.2">
      <c r="B40" s="96"/>
      <c r="E40" s="96"/>
      <c r="F40" s="96"/>
      <c r="G40" s="96"/>
      <c r="J40" s="96"/>
    </row>
    <row r="41" spans="2:10" ht="24.95" customHeight="1" x14ac:dyDescent="0.2">
      <c r="B41" s="96"/>
      <c r="E41" s="96"/>
      <c r="F41" s="96"/>
      <c r="G41" s="96"/>
      <c r="J41" s="96"/>
    </row>
    <row r="42" spans="2:10" ht="24.95" customHeight="1" x14ac:dyDescent="0.2">
      <c r="B42" s="96"/>
      <c r="E42" s="96"/>
      <c r="F42" s="96"/>
      <c r="G42" s="96"/>
      <c r="J42" s="96"/>
    </row>
    <row r="43" spans="2:10" ht="24.95" customHeight="1" x14ac:dyDescent="0.2">
      <c r="B43" s="96"/>
      <c r="E43" s="96"/>
      <c r="F43" s="96"/>
      <c r="G43" s="96"/>
      <c r="J43" s="96"/>
    </row>
    <row r="44" spans="2:10" ht="24.95" customHeight="1" x14ac:dyDescent="0.2">
      <c r="B44" s="96"/>
      <c r="E44" s="96"/>
      <c r="F44" s="96"/>
      <c r="G44" s="96"/>
      <c r="J44" s="96"/>
    </row>
    <row r="45" spans="2:10" ht="24.95" customHeight="1" x14ac:dyDescent="0.2">
      <c r="B45" s="96"/>
      <c r="E45" s="96"/>
      <c r="F45" s="96"/>
      <c r="G45" s="96"/>
      <c r="J45" s="96"/>
    </row>
    <row r="46" spans="2:10" ht="24.95" customHeight="1" x14ac:dyDescent="0.2">
      <c r="B46" s="96"/>
      <c r="E46" s="96"/>
      <c r="F46" s="96"/>
      <c r="G46" s="96"/>
      <c r="J46" s="96"/>
    </row>
    <row r="47" spans="2:10" ht="24.95" customHeight="1" x14ac:dyDescent="0.2">
      <c r="B47" s="96"/>
      <c r="E47" s="96"/>
      <c r="F47" s="96"/>
      <c r="G47" s="96"/>
      <c r="J47" s="96"/>
    </row>
    <row r="48" spans="2:10" ht="24.95" customHeight="1" x14ac:dyDescent="0.2">
      <c r="B48" s="96"/>
      <c r="E48" s="96"/>
      <c r="F48" s="96"/>
      <c r="G48" s="96"/>
      <c r="J48" s="96"/>
    </row>
    <row r="49" spans="2:10" ht="24.95" customHeight="1" x14ac:dyDescent="0.2">
      <c r="B49" s="96"/>
      <c r="E49" s="96"/>
      <c r="F49" s="96"/>
      <c r="G49" s="96"/>
      <c r="J49" s="96"/>
    </row>
    <row r="50" spans="2:10" ht="24.95" customHeight="1" x14ac:dyDescent="0.2">
      <c r="B50" s="96"/>
      <c r="E50" s="96"/>
      <c r="F50" s="96"/>
      <c r="G50" s="96"/>
      <c r="J50" s="96"/>
    </row>
    <row r="51" spans="2:10" ht="24.95" customHeight="1" x14ac:dyDescent="0.2">
      <c r="B51" s="96"/>
      <c r="E51" s="96"/>
      <c r="F51" s="96"/>
      <c r="G51" s="96"/>
      <c r="J51" s="96"/>
    </row>
    <row r="52" spans="2:10" ht="24.95" customHeight="1" x14ac:dyDescent="0.2">
      <c r="B52" s="96"/>
      <c r="E52" s="96"/>
      <c r="F52" s="96"/>
      <c r="G52" s="96"/>
      <c r="J52" s="96"/>
    </row>
    <row r="53" spans="2:10" ht="24.95" customHeight="1" x14ac:dyDescent="0.2">
      <c r="B53" s="96"/>
      <c r="E53" s="96"/>
      <c r="F53" s="96"/>
      <c r="G53" s="96"/>
      <c r="J53" s="96"/>
    </row>
    <row r="54" spans="2:10" ht="24.95" customHeight="1" x14ac:dyDescent="0.2">
      <c r="B54" s="96"/>
      <c r="E54" s="96"/>
      <c r="F54" s="96"/>
      <c r="G54" s="96"/>
      <c r="J54" s="96"/>
    </row>
    <row r="55" spans="2:10" ht="24.95" customHeight="1" x14ac:dyDescent="0.2">
      <c r="B55" s="96"/>
      <c r="E55" s="96"/>
      <c r="F55" s="96"/>
      <c r="G55" s="96"/>
      <c r="J55" s="96"/>
    </row>
    <row r="56" spans="2:10" ht="24.95" customHeight="1" x14ac:dyDescent="0.2">
      <c r="B56" s="96"/>
      <c r="E56" s="96"/>
      <c r="F56" s="96"/>
      <c r="G56" s="96"/>
      <c r="J56" s="96"/>
    </row>
    <row r="57" spans="2:10" ht="24.95" customHeight="1" x14ac:dyDescent="0.2">
      <c r="B57" s="96"/>
      <c r="E57" s="96"/>
      <c r="F57" s="96"/>
      <c r="G57" s="96"/>
      <c r="J57" s="96"/>
    </row>
    <row r="58" spans="2:10" ht="24.95" customHeight="1" x14ac:dyDescent="0.2">
      <c r="B58" s="96"/>
      <c r="E58" s="96"/>
      <c r="F58" s="96"/>
      <c r="G58" s="96"/>
      <c r="J58" s="96"/>
    </row>
    <row r="59" spans="2:10" ht="24.95" customHeight="1" x14ac:dyDescent="0.2">
      <c r="B59" s="96"/>
      <c r="E59" s="96"/>
      <c r="F59" s="96"/>
      <c r="G59" s="96"/>
      <c r="J59" s="96"/>
    </row>
    <row r="60" spans="2:10" ht="24.95" customHeight="1" x14ac:dyDescent="0.2">
      <c r="B60" s="96"/>
      <c r="E60" s="96"/>
      <c r="F60" s="96"/>
      <c r="G60" s="96"/>
      <c r="J60" s="96"/>
    </row>
    <row r="61" spans="2:10" ht="24.95" customHeight="1" x14ac:dyDescent="0.2">
      <c r="B61" s="96"/>
      <c r="E61" s="96"/>
      <c r="F61" s="96"/>
      <c r="G61" s="96"/>
      <c r="J61" s="96"/>
    </row>
    <row r="62" spans="2:10" ht="24.95" customHeight="1" x14ac:dyDescent="0.2">
      <c r="B62" s="96"/>
      <c r="E62" s="96"/>
      <c r="F62" s="96"/>
      <c r="G62" s="96"/>
      <c r="J62" s="96"/>
    </row>
    <row r="63" spans="2:10" ht="24.95" customHeight="1" x14ac:dyDescent="0.2">
      <c r="B63" s="96"/>
      <c r="E63" s="96"/>
      <c r="F63" s="96"/>
      <c r="G63" s="96"/>
      <c r="J63" s="96"/>
    </row>
    <row r="64" spans="2:10" ht="24.95" customHeight="1" x14ac:dyDescent="0.2">
      <c r="B64" s="96"/>
      <c r="E64" s="96"/>
      <c r="F64" s="96"/>
      <c r="G64" s="96"/>
      <c r="J64" s="96"/>
    </row>
    <row r="65" spans="2:10" ht="24.95" customHeight="1" x14ac:dyDescent="0.2">
      <c r="B65" s="96"/>
      <c r="E65" s="96"/>
      <c r="F65" s="96"/>
      <c r="G65" s="96"/>
      <c r="J65" s="96"/>
    </row>
    <row r="66" spans="2:10" ht="24.95" customHeight="1" x14ac:dyDescent="0.2">
      <c r="B66" s="96"/>
      <c r="E66" s="96"/>
      <c r="F66" s="96"/>
      <c r="G66" s="96"/>
      <c r="J66" s="96"/>
    </row>
    <row r="67" spans="2:10" ht="24.95" customHeight="1" x14ac:dyDescent="0.2">
      <c r="B67" s="96"/>
      <c r="E67" s="96"/>
      <c r="F67" s="96"/>
      <c r="G67" s="96"/>
      <c r="J67" s="96"/>
    </row>
    <row r="68" spans="2:10" ht="24.95" customHeight="1" x14ac:dyDescent="0.2">
      <c r="B68" s="96"/>
      <c r="E68" s="96"/>
      <c r="F68" s="96"/>
      <c r="G68" s="96"/>
      <c r="J68" s="96"/>
    </row>
    <row r="69" spans="2:10" ht="24.95" customHeight="1" x14ac:dyDescent="0.2">
      <c r="B69" s="96"/>
      <c r="E69" s="96"/>
      <c r="F69" s="96"/>
      <c r="G69" s="96"/>
      <c r="J69" s="96"/>
    </row>
    <row r="70" spans="2:10" ht="24.95" customHeight="1" x14ac:dyDescent="0.2">
      <c r="B70" s="96"/>
      <c r="E70" s="96"/>
      <c r="F70" s="96"/>
      <c r="G70" s="96"/>
      <c r="J70" s="96"/>
    </row>
    <row r="71" spans="2:10" ht="20.100000000000001" customHeight="1" x14ac:dyDescent="0.2">
      <c r="B71" s="96"/>
      <c r="E71" s="96"/>
      <c r="F71" s="96"/>
      <c r="G71" s="96"/>
      <c r="J71" s="96"/>
    </row>
    <row r="72" spans="2:10" ht="20.100000000000001" customHeight="1" x14ac:dyDescent="0.2">
      <c r="B72" s="96"/>
      <c r="E72" s="96"/>
      <c r="F72" s="96"/>
      <c r="G72" s="96"/>
      <c r="J72" s="96"/>
    </row>
    <row r="73" spans="2:10" ht="20.100000000000001" customHeight="1" x14ac:dyDescent="0.2">
      <c r="B73" s="96"/>
      <c r="E73" s="96"/>
      <c r="F73" s="96"/>
      <c r="G73" s="96"/>
      <c r="J73" s="96"/>
    </row>
    <row r="74" spans="2:10" ht="20.100000000000001" customHeight="1" x14ac:dyDescent="0.2">
      <c r="B74" s="96"/>
      <c r="E74" s="96"/>
      <c r="F74" s="96"/>
      <c r="G74" s="96"/>
      <c r="J74" s="96"/>
    </row>
    <row r="75" spans="2:10" ht="20.100000000000001" customHeight="1" x14ac:dyDescent="0.2">
      <c r="B75" s="96"/>
      <c r="E75" s="96"/>
      <c r="F75" s="96"/>
      <c r="G75" s="96"/>
      <c r="J75" s="96"/>
    </row>
    <row r="76" spans="2:10" ht="20.100000000000001" customHeight="1" x14ac:dyDescent="0.2">
      <c r="B76" s="96"/>
      <c r="E76" s="96"/>
      <c r="F76" s="96"/>
      <c r="G76" s="96"/>
      <c r="J76" s="96"/>
    </row>
    <row r="77" spans="2:10" ht="20.100000000000001" customHeight="1" x14ac:dyDescent="0.2">
      <c r="B77" s="96"/>
      <c r="E77" s="96"/>
      <c r="F77" s="96"/>
      <c r="G77" s="96"/>
      <c r="J77" s="96"/>
    </row>
    <row r="78" spans="2:10" ht="20.100000000000001" customHeight="1" x14ac:dyDescent="0.2">
      <c r="B78" s="96"/>
      <c r="E78" s="96"/>
      <c r="F78" s="96"/>
      <c r="G78" s="96"/>
      <c r="J78" s="96"/>
    </row>
    <row r="79" spans="2:10" ht="20.100000000000001" customHeight="1" x14ac:dyDescent="0.2">
      <c r="B79" s="96"/>
      <c r="E79" s="96"/>
      <c r="F79" s="96"/>
      <c r="G79" s="96"/>
      <c r="J79" s="96"/>
    </row>
    <row r="80" spans="2:10" ht="20.100000000000001" customHeight="1" x14ac:dyDescent="0.2">
      <c r="B80" s="96"/>
      <c r="E80" s="96"/>
      <c r="F80" s="96"/>
      <c r="G80" s="96"/>
      <c r="J80" s="96"/>
    </row>
    <row r="81" spans="2:10" ht="20.100000000000001" customHeight="1" x14ac:dyDescent="0.2">
      <c r="B81" s="96"/>
      <c r="E81" s="96"/>
      <c r="F81" s="96"/>
      <c r="G81" s="96"/>
      <c r="J81" s="96"/>
    </row>
    <row r="82" spans="2:10" ht="20.100000000000001" customHeight="1" x14ac:dyDescent="0.2">
      <c r="B82" s="96"/>
      <c r="E82" s="96"/>
      <c r="F82" s="96"/>
      <c r="G82" s="96"/>
      <c r="J82" s="96"/>
    </row>
    <row r="83" spans="2:10" ht="20.100000000000001" customHeight="1" x14ac:dyDescent="0.2">
      <c r="B83" s="96"/>
      <c r="E83" s="96"/>
      <c r="F83" s="96"/>
      <c r="G83" s="96"/>
      <c r="J83" s="96"/>
    </row>
    <row r="84" spans="2:10" ht="20.100000000000001" customHeight="1" x14ac:dyDescent="0.2">
      <c r="B84" s="96"/>
      <c r="E84" s="96"/>
      <c r="F84" s="96"/>
      <c r="G84" s="96"/>
      <c r="J84" s="96"/>
    </row>
    <row r="85" spans="2:10" ht="20.100000000000001" customHeight="1" x14ac:dyDescent="0.2">
      <c r="B85" s="96"/>
      <c r="E85" s="96"/>
      <c r="F85" s="96"/>
      <c r="G85" s="96"/>
      <c r="J85" s="96"/>
    </row>
    <row r="86" spans="2:10" ht="20.100000000000001" customHeight="1" x14ac:dyDescent="0.2">
      <c r="B86" s="96"/>
      <c r="E86" s="96"/>
      <c r="F86" s="96"/>
      <c r="G86" s="96"/>
      <c r="J86" s="96"/>
    </row>
    <row r="87" spans="2:10" ht="20.100000000000001" customHeight="1" x14ac:dyDescent="0.2">
      <c r="B87" s="96"/>
      <c r="E87" s="96"/>
      <c r="F87" s="96"/>
      <c r="G87" s="96"/>
      <c r="J87" s="96"/>
    </row>
    <row r="88" spans="2:10" ht="20.100000000000001" customHeight="1" x14ac:dyDescent="0.2">
      <c r="B88" s="96"/>
      <c r="E88" s="96"/>
      <c r="F88" s="96"/>
      <c r="G88" s="96"/>
      <c r="J88" s="96"/>
    </row>
    <row r="89" spans="2:10" ht="20.100000000000001" customHeight="1" x14ac:dyDescent="0.2">
      <c r="B89" s="96"/>
      <c r="E89" s="96"/>
      <c r="F89" s="96"/>
      <c r="G89" s="96"/>
      <c r="J89" s="96"/>
    </row>
    <row r="90" spans="2:10" ht="20.100000000000001" customHeight="1" x14ac:dyDescent="0.2">
      <c r="B90" s="96"/>
      <c r="E90" s="96"/>
      <c r="F90" s="96"/>
      <c r="G90" s="96"/>
      <c r="J90" s="96"/>
    </row>
    <row r="91" spans="2:10" ht="20.100000000000001" customHeight="1" x14ac:dyDescent="0.2">
      <c r="B91" s="96"/>
      <c r="E91" s="96"/>
      <c r="F91" s="96"/>
      <c r="G91" s="96"/>
      <c r="J91" s="96"/>
    </row>
    <row r="92" spans="2:10" ht="20.100000000000001" customHeight="1" x14ac:dyDescent="0.2">
      <c r="B92" s="96"/>
      <c r="E92" s="96"/>
      <c r="F92" s="96"/>
      <c r="G92" s="96"/>
      <c r="J92" s="96"/>
    </row>
    <row r="93" spans="2:10" ht="20.100000000000001" customHeight="1" x14ac:dyDescent="0.2">
      <c r="B93" s="96"/>
      <c r="E93" s="96"/>
      <c r="F93" s="96"/>
      <c r="G93" s="96"/>
      <c r="J93" s="96"/>
    </row>
    <row r="94" spans="2:10" ht="20.100000000000001" customHeight="1" x14ac:dyDescent="0.2">
      <c r="B94" s="96"/>
      <c r="E94" s="96"/>
      <c r="F94" s="96"/>
      <c r="G94" s="96"/>
      <c r="J94" s="96"/>
    </row>
    <row r="95" spans="2:10" ht="20.100000000000001" customHeight="1" x14ac:dyDescent="0.2">
      <c r="B95" s="96"/>
      <c r="E95" s="96"/>
      <c r="F95" s="96"/>
      <c r="G95" s="96"/>
      <c r="J95" s="96"/>
    </row>
    <row r="96" spans="2:10" ht="20.100000000000001" customHeight="1" x14ac:dyDescent="0.2">
      <c r="B96" s="96"/>
      <c r="E96" s="96"/>
      <c r="F96" s="96"/>
      <c r="G96" s="96"/>
      <c r="J96" s="96"/>
    </row>
    <row r="97" spans="2:10" ht="20.100000000000001" customHeight="1" x14ac:dyDescent="0.2">
      <c r="B97" s="96"/>
      <c r="E97" s="96"/>
      <c r="F97" s="96"/>
      <c r="G97" s="96"/>
      <c r="J97" s="96"/>
    </row>
    <row r="98" spans="2:10" ht="20.100000000000001" customHeight="1" x14ac:dyDescent="0.2">
      <c r="B98" s="96"/>
      <c r="E98" s="96"/>
      <c r="F98" s="96"/>
      <c r="G98" s="96"/>
      <c r="J98" s="96"/>
    </row>
    <row r="99" spans="2:10" ht="20.100000000000001" customHeight="1" x14ac:dyDescent="0.2">
      <c r="B99" s="96"/>
      <c r="E99" s="96"/>
      <c r="F99" s="96"/>
      <c r="G99" s="96"/>
      <c r="J99" s="96"/>
    </row>
    <row r="100" spans="2:10" ht="20.100000000000001" customHeight="1" x14ac:dyDescent="0.2">
      <c r="B100" s="96"/>
      <c r="E100" s="96"/>
      <c r="F100" s="96"/>
      <c r="G100" s="96"/>
      <c r="J100" s="96"/>
    </row>
    <row r="101" spans="2:10" ht="20.100000000000001" customHeight="1" x14ac:dyDescent="0.2">
      <c r="B101" s="96"/>
      <c r="E101" s="96"/>
      <c r="F101" s="96"/>
      <c r="G101" s="96"/>
      <c r="J101" s="96"/>
    </row>
    <row r="102" spans="2:10" ht="20.100000000000001" customHeight="1" x14ac:dyDescent="0.2">
      <c r="B102" s="96"/>
      <c r="E102" s="96"/>
      <c r="F102" s="96"/>
      <c r="G102" s="96"/>
      <c r="J102" s="96"/>
    </row>
    <row r="103" spans="2:10" ht="20.100000000000001" customHeight="1" x14ac:dyDescent="0.2">
      <c r="B103" s="96"/>
      <c r="E103" s="96"/>
      <c r="F103" s="96"/>
      <c r="G103" s="96"/>
      <c r="J103" s="96"/>
    </row>
    <row r="104" spans="2:10" ht="20.100000000000001" customHeight="1" x14ac:dyDescent="0.2">
      <c r="B104" s="96"/>
      <c r="E104" s="96"/>
      <c r="F104" s="96"/>
      <c r="G104" s="96"/>
      <c r="J104" s="96"/>
    </row>
    <row r="105" spans="2:10" ht="20.100000000000001" customHeight="1" x14ac:dyDescent="0.2">
      <c r="B105" s="96"/>
      <c r="E105" s="96"/>
      <c r="F105" s="96"/>
      <c r="G105" s="96"/>
      <c r="J105" s="96"/>
    </row>
    <row r="106" spans="2:10" ht="20.100000000000001" customHeight="1" x14ac:dyDescent="0.2">
      <c r="B106" s="96"/>
      <c r="E106" s="96"/>
      <c r="F106" s="96"/>
      <c r="G106" s="96"/>
      <c r="J106" s="96"/>
    </row>
    <row r="107" spans="2:10" ht="20.100000000000001" customHeight="1" x14ac:dyDescent="0.2">
      <c r="B107" s="96"/>
      <c r="E107" s="96"/>
      <c r="F107" s="96"/>
      <c r="G107" s="96"/>
      <c r="J107" s="96"/>
    </row>
    <row r="108" spans="2:10" ht="20.100000000000001" customHeight="1" x14ac:dyDescent="0.2">
      <c r="B108" s="96"/>
      <c r="E108" s="96"/>
      <c r="F108" s="96"/>
      <c r="G108" s="96"/>
      <c r="J108" s="96"/>
    </row>
    <row r="109" spans="2:10" ht="20.100000000000001" customHeight="1" x14ac:dyDescent="0.2">
      <c r="B109" s="96"/>
      <c r="E109" s="96"/>
      <c r="F109" s="96"/>
      <c r="G109" s="96"/>
      <c r="J109" s="96"/>
    </row>
    <row r="110" spans="2:10" ht="20.100000000000001" customHeight="1" x14ac:dyDescent="0.2">
      <c r="B110" s="96"/>
      <c r="E110" s="96"/>
      <c r="F110" s="96"/>
      <c r="G110" s="96"/>
      <c r="J110" s="96"/>
    </row>
    <row r="111" spans="2:10" ht="20.100000000000001" customHeight="1" x14ac:dyDescent="0.2">
      <c r="B111" s="96"/>
      <c r="E111" s="96"/>
      <c r="F111" s="96"/>
      <c r="G111" s="96"/>
      <c r="J111" s="96"/>
    </row>
    <row r="112" spans="2:10" ht="20.100000000000001" customHeight="1" x14ac:dyDescent="0.2">
      <c r="B112" s="96"/>
      <c r="E112" s="96"/>
      <c r="F112" s="96"/>
      <c r="G112" s="96"/>
      <c r="J112" s="96"/>
    </row>
    <row r="113" spans="2:10" ht="20.100000000000001" customHeight="1" x14ac:dyDescent="0.2">
      <c r="B113" s="96"/>
      <c r="E113" s="96"/>
      <c r="F113" s="96"/>
      <c r="G113" s="96"/>
      <c r="J113" s="96"/>
    </row>
    <row r="114" spans="2:10" ht="20.100000000000001" customHeight="1" x14ac:dyDescent="0.2">
      <c r="B114" s="96"/>
      <c r="E114" s="96"/>
      <c r="F114" s="96"/>
      <c r="G114" s="96"/>
      <c r="J114" s="96"/>
    </row>
    <row r="115" spans="2:10" ht="20.100000000000001" customHeight="1" x14ac:dyDescent="0.2">
      <c r="B115" s="96"/>
      <c r="E115" s="96"/>
      <c r="F115" s="96"/>
      <c r="G115" s="96"/>
      <c r="J115" s="96"/>
    </row>
    <row r="116" spans="2:10" ht="20.100000000000001" customHeight="1" x14ac:dyDescent="0.2">
      <c r="B116" s="96"/>
      <c r="E116" s="96"/>
      <c r="F116" s="96"/>
      <c r="G116" s="96"/>
      <c r="J116" s="96"/>
    </row>
    <row r="117" spans="2:10" ht="20.100000000000001" customHeight="1" x14ac:dyDescent="0.2">
      <c r="B117" s="96"/>
      <c r="E117" s="96"/>
      <c r="F117" s="96"/>
      <c r="G117" s="96"/>
      <c r="J117" s="96"/>
    </row>
    <row r="118" spans="2:10" ht="20.100000000000001" customHeight="1" x14ac:dyDescent="0.2">
      <c r="B118" s="96"/>
      <c r="E118" s="96"/>
      <c r="F118" s="96"/>
      <c r="G118" s="96"/>
      <c r="J118" s="96"/>
    </row>
    <row r="119" spans="2:10" ht="20.100000000000001" customHeight="1" x14ac:dyDescent="0.2">
      <c r="B119" s="96"/>
      <c r="E119" s="96"/>
      <c r="F119" s="96"/>
      <c r="G119" s="96"/>
      <c r="J119" s="96"/>
    </row>
    <row r="120" spans="2:10" ht="20.100000000000001" customHeight="1" x14ac:dyDescent="0.2">
      <c r="B120" s="96"/>
      <c r="E120" s="96"/>
      <c r="F120" s="96"/>
      <c r="G120" s="96"/>
      <c r="J120" s="96"/>
    </row>
    <row r="121" spans="2:10" ht="20.100000000000001" customHeight="1" x14ac:dyDescent="0.2">
      <c r="B121" s="96"/>
      <c r="E121" s="96"/>
      <c r="F121" s="96"/>
      <c r="G121" s="96"/>
      <c r="J121" s="96"/>
    </row>
    <row r="122" spans="2:10" ht="20.100000000000001" customHeight="1" x14ac:dyDescent="0.2">
      <c r="B122" s="96"/>
      <c r="E122" s="96"/>
      <c r="F122" s="96"/>
      <c r="G122" s="96"/>
      <c r="J122" s="96"/>
    </row>
    <row r="123" spans="2:10" ht="20.100000000000001" customHeight="1" x14ac:dyDescent="0.2">
      <c r="B123" s="96"/>
      <c r="E123" s="96"/>
      <c r="F123" s="96"/>
      <c r="G123" s="96"/>
      <c r="J123" s="96"/>
    </row>
    <row r="124" spans="2:10" ht="20.100000000000001" customHeight="1" x14ac:dyDescent="0.2">
      <c r="B124" s="96"/>
      <c r="E124" s="96"/>
      <c r="F124" s="96"/>
      <c r="G124" s="96"/>
      <c r="J124" s="96"/>
    </row>
    <row r="125" spans="2:10" ht="20.100000000000001" customHeight="1" x14ac:dyDescent="0.2">
      <c r="B125" s="96"/>
      <c r="E125" s="96"/>
      <c r="F125" s="96"/>
      <c r="G125" s="96"/>
      <c r="J125" s="96"/>
    </row>
    <row r="126" spans="2:10" ht="20.100000000000001" customHeight="1" x14ac:dyDescent="0.2">
      <c r="B126" s="96"/>
      <c r="E126" s="96"/>
      <c r="F126" s="96"/>
      <c r="G126" s="96"/>
      <c r="J126" s="96"/>
    </row>
    <row r="127" spans="2:10" ht="20.100000000000001" customHeight="1" x14ac:dyDescent="0.2">
      <c r="B127" s="96"/>
      <c r="E127" s="96"/>
      <c r="F127" s="96"/>
      <c r="G127" s="96"/>
      <c r="J127" s="96"/>
    </row>
    <row r="128" spans="2:10" ht="20.100000000000001" customHeight="1" x14ac:dyDescent="0.2">
      <c r="B128" s="96"/>
      <c r="E128" s="96"/>
      <c r="F128" s="96"/>
      <c r="G128" s="96"/>
      <c r="J128" s="96"/>
    </row>
    <row r="129" spans="2:10" ht="20.100000000000001" customHeight="1" x14ac:dyDescent="0.2">
      <c r="B129" s="96"/>
      <c r="E129" s="96"/>
      <c r="F129" s="96"/>
      <c r="G129" s="96"/>
      <c r="J129" s="96"/>
    </row>
    <row r="130" spans="2:10" ht="20.100000000000001" customHeight="1" x14ac:dyDescent="0.2">
      <c r="B130" s="96"/>
      <c r="E130" s="96"/>
      <c r="F130" s="96"/>
      <c r="G130" s="96"/>
      <c r="J130" s="96"/>
    </row>
    <row r="131" spans="2:10" ht="20.100000000000001" customHeight="1" x14ac:dyDescent="0.2">
      <c r="B131" s="96"/>
      <c r="E131" s="96"/>
      <c r="F131" s="96"/>
      <c r="G131" s="96"/>
      <c r="J131" s="96"/>
    </row>
    <row r="132" spans="2:10" ht="20.100000000000001" customHeight="1" x14ac:dyDescent="0.2">
      <c r="B132" s="96"/>
      <c r="E132" s="96"/>
      <c r="F132" s="96"/>
      <c r="G132" s="96"/>
      <c r="J132" s="96"/>
    </row>
    <row r="133" spans="2:10" ht="20.100000000000001" customHeight="1" x14ac:dyDescent="0.2">
      <c r="B133" s="96"/>
      <c r="E133" s="96"/>
      <c r="F133" s="96"/>
      <c r="G133" s="96"/>
      <c r="J133" s="96"/>
    </row>
    <row r="134" spans="2:10" ht="20.100000000000001" customHeight="1" x14ac:dyDescent="0.2">
      <c r="B134" s="96"/>
      <c r="E134" s="96"/>
      <c r="F134" s="96"/>
      <c r="G134" s="96"/>
      <c r="J134" s="96"/>
    </row>
    <row r="135" spans="2:10" ht="20.100000000000001" customHeight="1" x14ac:dyDescent="0.2">
      <c r="B135" s="96"/>
      <c r="E135" s="96"/>
      <c r="F135" s="96"/>
      <c r="G135" s="96"/>
      <c r="J135" s="96"/>
    </row>
    <row r="136" spans="2:10" ht="20.100000000000001" customHeight="1" x14ac:dyDescent="0.2">
      <c r="B136" s="96"/>
      <c r="E136" s="96"/>
      <c r="F136" s="96"/>
      <c r="G136" s="96"/>
      <c r="J136" s="96"/>
    </row>
    <row r="137" spans="2:10" ht="20.100000000000001" customHeight="1" x14ac:dyDescent="0.2">
      <c r="B137" s="96"/>
      <c r="E137" s="96"/>
      <c r="F137" s="96"/>
      <c r="G137" s="96"/>
      <c r="J137" s="96"/>
    </row>
    <row r="138" spans="2:10" ht="20.100000000000001" customHeight="1" x14ac:dyDescent="0.2">
      <c r="B138" s="96"/>
      <c r="E138" s="96"/>
      <c r="F138" s="96"/>
      <c r="G138" s="96"/>
      <c r="J138" s="96"/>
    </row>
    <row r="139" spans="2:10" ht="20.100000000000001" customHeight="1" x14ac:dyDescent="0.2">
      <c r="B139" s="96"/>
      <c r="E139" s="96"/>
      <c r="F139" s="96"/>
      <c r="G139" s="96"/>
      <c r="J139" s="96"/>
    </row>
    <row r="140" spans="2:10" ht="20.100000000000001" customHeight="1" x14ac:dyDescent="0.2">
      <c r="B140" s="96"/>
      <c r="E140" s="96"/>
      <c r="F140" s="96"/>
      <c r="G140" s="96"/>
      <c r="J140" s="96"/>
    </row>
    <row r="141" spans="2:10" ht="20.100000000000001" customHeight="1" x14ac:dyDescent="0.2">
      <c r="B141" s="96"/>
      <c r="E141" s="96"/>
      <c r="F141" s="96"/>
      <c r="G141" s="96"/>
      <c r="J141" s="96"/>
    </row>
    <row r="142" spans="2:10" ht="20.100000000000001" customHeight="1" x14ac:dyDescent="0.2">
      <c r="B142" s="96"/>
      <c r="E142" s="96"/>
      <c r="F142" s="96"/>
      <c r="G142" s="96"/>
      <c r="J142" s="96"/>
    </row>
    <row r="143" spans="2:10" ht="20.100000000000001" customHeight="1" x14ac:dyDescent="0.2">
      <c r="B143" s="96"/>
      <c r="E143" s="96"/>
      <c r="F143" s="96"/>
      <c r="G143" s="96"/>
      <c r="J143" s="96"/>
    </row>
    <row r="144" spans="2:10" ht="20.100000000000001" customHeight="1" x14ac:dyDescent="0.2">
      <c r="B144" s="96"/>
      <c r="E144" s="96"/>
      <c r="F144" s="96"/>
      <c r="G144" s="96"/>
      <c r="J144" s="96"/>
    </row>
    <row r="145" spans="2:10" ht="20.100000000000001" customHeight="1" x14ac:dyDescent="0.2">
      <c r="B145" s="96"/>
      <c r="E145" s="96"/>
      <c r="F145" s="96"/>
      <c r="G145" s="96"/>
      <c r="J145" s="96"/>
    </row>
    <row r="146" spans="2:10" ht="20.100000000000001" customHeight="1" x14ac:dyDescent="0.2">
      <c r="B146" s="96"/>
      <c r="E146" s="96"/>
      <c r="F146" s="96"/>
      <c r="G146" s="96"/>
      <c r="J146" s="96"/>
    </row>
    <row r="147" spans="2:10" ht="20.100000000000001" customHeight="1" x14ac:dyDescent="0.2">
      <c r="B147" s="96"/>
      <c r="E147" s="96"/>
      <c r="F147" s="96"/>
      <c r="G147" s="96"/>
      <c r="J147" s="96"/>
    </row>
    <row r="148" spans="2:10" ht="20.100000000000001" customHeight="1" x14ac:dyDescent="0.2">
      <c r="B148" s="96"/>
      <c r="E148" s="96"/>
      <c r="F148" s="96"/>
      <c r="G148" s="96"/>
      <c r="J148" s="96"/>
    </row>
    <row r="149" spans="2:10" ht="20.100000000000001" customHeight="1" x14ac:dyDescent="0.2">
      <c r="B149" s="96"/>
      <c r="E149" s="96"/>
      <c r="F149" s="96"/>
      <c r="G149" s="96"/>
      <c r="J149" s="96"/>
    </row>
    <row r="150" spans="2:10" ht="20.100000000000001" customHeight="1" x14ac:dyDescent="0.2">
      <c r="B150" s="96"/>
      <c r="E150" s="96"/>
      <c r="F150" s="96"/>
      <c r="G150" s="96"/>
      <c r="J150" s="96"/>
    </row>
    <row r="151" spans="2:10" ht="20.100000000000001" customHeight="1" x14ac:dyDescent="0.2">
      <c r="B151" s="96"/>
      <c r="E151" s="96"/>
      <c r="F151" s="96"/>
      <c r="G151" s="96"/>
      <c r="J151" s="96"/>
    </row>
    <row r="152" spans="2:10" ht="20.100000000000001" customHeight="1" x14ac:dyDescent="0.2">
      <c r="B152" s="96"/>
      <c r="E152" s="96"/>
      <c r="F152" s="96"/>
      <c r="G152" s="96"/>
      <c r="J152" s="96"/>
    </row>
    <row r="153" spans="2:10" ht="20.100000000000001" customHeight="1" x14ac:dyDescent="0.2">
      <c r="B153" s="96"/>
      <c r="E153" s="96"/>
      <c r="F153" s="96"/>
      <c r="G153" s="96"/>
      <c r="J153" s="96"/>
    </row>
    <row r="154" spans="2:10" ht="20.100000000000001" customHeight="1" x14ac:dyDescent="0.2">
      <c r="B154" s="96"/>
      <c r="E154" s="96"/>
      <c r="F154" s="96"/>
      <c r="G154" s="96"/>
      <c r="J154" s="96"/>
    </row>
    <row r="155" spans="2:10" ht="20.100000000000001" customHeight="1" x14ac:dyDescent="0.2">
      <c r="B155" s="96"/>
      <c r="E155" s="96"/>
      <c r="F155" s="96"/>
      <c r="G155" s="96"/>
      <c r="J155" s="96"/>
    </row>
    <row r="156" spans="2:10" ht="20.100000000000001" customHeight="1" x14ac:dyDescent="0.2">
      <c r="B156" s="96"/>
      <c r="E156" s="96"/>
      <c r="F156" s="96"/>
      <c r="G156" s="96"/>
      <c r="J156" s="96"/>
    </row>
  </sheetData>
  <printOptions horizontalCentered="1"/>
  <pageMargins left="0.98425196850393704" right="0.39370078740157483" top="0.98425196850393704" bottom="0.39370078740157483" header="0.39370078740157483" footer="0.39370078740157483"/>
  <pageSetup paperSize="9" scale="70" orientation="portrait" verticalDpi="300" r:id="rId1"/>
  <headerFooter alignWithMargins="0">
    <oddHeader>&amp;LSÖDERTÄLJE&amp;C&amp;12FÖRSÖK 2 HANAR&amp;R&amp;8&amp;F.&amp;A
2022-06-18
Page &amp;P (&amp;N)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I241"/>
  <sheetViews>
    <sheetView zoomScaleNormal="100" workbookViewId="0">
      <selection activeCell="I5" sqref="I5"/>
    </sheetView>
  </sheetViews>
  <sheetFormatPr defaultRowHeight="20.100000000000001" customHeight="1" x14ac:dyDescent="0.2"/>
  <cols>
    <col min="1" max="1" width="6" style="45" bestFit="1" customWidth="1"/>
    <col min="2" max="2" width="30.7109375" style="47" bestFit="1" customWidth="1"/>
    <col min="3" max="3" width="6.5703125" style="45" bestFit="1" customWidth="1"/>
    <col min="4" max="4" width="6.28515625" style="44" bestFit="1" customWidth="1"/>
    <col min="5" max="5" width="6.5703125" style="45" bestFit="1" customWidth="1"/>
    <col min="6" max="6" width="6.28515625" style="44" bestFit="1" customWidth="1"/>
    <col min="7" max="7" width="7.140625" style="47" bestFit="1" customWidth="1"/>
    <col min="8" max="8" width="8.42578125" style="46" bestFit="1" customWidth="1"/>
    <col min="9" max="9" width="5.42578125" style="45" bestFit="1" customWidth="1"/>
  </cols>
  <sheetData>
    <row r="1" spans="1:9" s="47" customFormat="1" ht="20.100000000000001" customHeight="1" x14ac:dyDescent="0.2">
      <c r="A1" s="45" t="s">
        <v>0</v>
      </c>
      <c r="B1" s="47" t="s">
        <v>4</v>
      </c>
      <c r="C1" s="48" t="s">
        <v>50</v>
      </c>
      <c r="D1" s="44" t="s">
        <v>51</v>
      </c>
      <c r="E1" s="48" t="s">
        <v>52</v>
      </c>
      <c r="F1" s="44" t="s">
        <v>53</v>
      </c>
      <c r="G1" s="49" t="s">
        <v>54</v>
      </c>
      <c r="H1" s="46" t="s">
        <v>55</v>
      </c>
      <c r="I1" s="45" t="s">
        <v>56</v>
      </c>
    </row>
    <row r="2" spans="1:9" ht="20.100000000000001" customHeight="1" x14ac:dyDescent="0.2">
      <c r="B2" s="47" t="str">
        <f t="shared" ref="B2:B33" si="0">IF($A2&lt;&gt;"",VLOOKUP($A2,Alla_anmälda,5),"")</f>
        <v/>
      </c>
      <c r="C2" s="48"/>
      <c r="E2" s="48"/>
      <c r="G2" s="49">
        <f t="shared" ref="G2:G33" si="1">C2+E2</f>
        <v>0</v>
      </c>
      <c r="H2" s="46">
        <f t="shared" ref="H2:H33" si="2">D2+F2</f>
        <v>0</v>
      </c>
    </row>
    <row r="3" spans="1:9" ht="20.100000000000001" customHeight="1" x14ac:dyDescent="0.2">
      <c r="B3" s="47" t="str">
        <f t="shared" si="0"/>
        <v/>
      </c>
      <c r="C3" s="48"/>
      <c r="E3" s="48"/>
      <c r="G3" s="49">
        <f t="shared" si="1"/>
        <v>0</v>
      </c>
      <c r="H3" s="46">
        <f t="shared" si="2"/>
        <v>0</v>
      </c>
    </row>
    <row r="4" spans="1:9" ht="20.100000000000001" customHeight="1" x14ac:dyDescent="0.2">
      <c r="B4" s="47" t="str">
        <f t="shared" si="0"/>
        <v/>
      </c>
      <c r="C4" s="48"/>
      <c r="E4" s="48"/>
      <c r="G4" s="49">
        <f t="shared" si="1"/>
        <v>0</v>
      </c>
      <c r="H4" s="46">
        <f t="shared" si="2"/>
        <v>0</v>
      </c>
    </row>
    <row r="5" spans="1:9" ht="20.100000000000001" customHeight="1" x14ac:dyDescent="0.2">
      <c r="B5" s="47" t="str">
        <f t="shared" si="0"/>
        <v/>
      </c>
      <c r="C5" s="48"/>
      <c r="E5" s="48"/>
      <c r="G5" s="49">
        <f t="shared" si="1"/>
        <v>0</v>
      </c>
      <c r="H5" s="46">
        <f t="shared" si="2"/>
        <v>0</v>
      </c>
    </row>
    <row r="6" spans="1:9" ht="20.100000000000001" customHeight="1" x14ac:dyDescent="0.2">
      <c r="B6" s="47" t="str">
        <f t="shared" si="0"/>
        <v/>
      </c>
      <c r="C6" s="48"/>
      <c r="E6" s="48"/>
      <c r="G6" s="49">
        <f t="shared" si="1"/>
        <v>0</v>
      </c>
      <c r="H6" s="46">
        <f t="shared" si="2"/>
        <v>0</v>
      </c>
    </row>
    <row r="7" spans="1:9" ht="20.100000000000001" customHeight="1" x14ac:dyDescent="0.2">
      <c r="B7" s="47" t="str">
        <f t="shared" si="0"/>
        <v/>
      </c>
      <c r="C7" s="48"/>
      <c r="E7" s="48"/>
      <c r="G7" s="49">
        <f t="shared" si="1"/>
        <v>0</v>
      </c>
      <c r="H7" s="46">
        <f t="shared" si="2"/>
        <v>0</v>
      </c>
    </row>
    <row r="8" spans="1:9" ht="20.100000000000001" customHeight="1" x14ac:dyDescent="0.2">
      <c r="B8" s="47" t="str">
        <f t="shared" si="0"/>
        <v/>
      </c>
      <c r="C8" s="48"/>
      <c r="E8" s="48"/>
      <c r="G8" s="49">
        <f t="shared" si="1"/>
        <v>0</v>
      </c>
      <c r="H8" s="46">
        <f t="shared" si="2"/>
        <v>0</v>
      </c>
    </row>
    <row r="9" spans="1:9" ht="20.100000000000001" customHeight="1" x14ac:dyDescent="0.2">
      <c r="B9" s="47" t="str">
        <f t="shared" si="0"/>
        <v/>
      </c>
      <c r="C9" s="48"/>
      <c r="E9" s="48"/>
      <c r="G9" s="49">
        <f t="shared" si="1"/>
        <v>0</v>
      </c>
      <c r="H9" s="46">
        <f t="shared" si="2"/>
        <v>0</v>
      </c>
    </row>
    <row r="10" spans="1:9" ht="20.100000000000001" customHeight="1" x14ac:dyDescent="0.2">
      <c r="B10" s="47" t="str">
        <f t="shared" si="0"/>
        <v/>
      </c>
      <c r="C10" s="48"/>
      <c r="E10" s="48"/>
      <c r="G10" s="49">
        <f t="shared" si="1"/>
        <v>0</v>
      </c>
      <c r="H10" s="46">
        <f t="shared" si="2"/>
        <v>0</v>
      </c>
    </row>
    <row r="11" spans="1:9" ht="20.100000000000001" customHeight="1" x14ac:dyDescent="0.2">
      <c r="B11" s="47" t="str">
        <f t="shared" si="0"/>
        <v/>
      </c>
      <c r="C11" s="48"/>
      <c r="E11" s="48"/>
      <c r="G11" s="49">
        <f t="shared" si="1"/>
        <v>0</v>
      </c>
      <c r="H11" s="46">
        <f t="shared" si="2"/>
        <v>0</v>
      </c>
    </row>
    <row r="12" spans="1:9" ht="20.100000000000001" customHeight="1" x14ac:dyDescent="0.2">
      <c r="B12" s="47" t="str">
        <f t="shared" si="0"/>
        <v/>
      </c>
      <c r="C12" s="48"/>
      <c r="E12" s="48"/>
      <c r="G12" s="49">
        <f t="shared" si="1"/>
        <v>0</v>
      </c>
      <c r="H12" s="46">
        <f t="shared" si="2"/>
        <v>0</v>
      </c>
    </row>
    <row r="13" spans="1:9" ht="20.100000000000001" customHeight="1" x14ac:dyDescent="0.2">
      <c r="B13" s="47" t="str">
        <f t="shared" si="0"/>
        <v/>
      </c>
      <c r="C13" s="48"/>
      <c r="E13" s="48"/>
      <c r="G13" s="49">
        <f t="shared" si="1"/>
        <v>0</v>
      </c>
      <c r="H13" s="46">
        <f t="shared" si="2"/>
        <v>0</v>
      </c>
    </row>
    <row r="14" spans="1:9" ht="20.100000000000001" customHeight="1" x14ac:dyDescent="0.2">
      <c r="B14" s="47" t="str">
        <f t="shared" si="0"/>
        <v/>
      </c>
      <c r="C14" s="48"/>
      <c r="E14" s="48"/>
      <c r="G14" s="49">
        <f t="shared" si="1"/>
        <v>0</v>
      </c>
      <c r="H14" s="46">
        <f t="shared" si="2"/>
        <v>0</v>
      </c>
    </row>
    <row r="15" spans="1:9" ht="20.100000000000001" customHeight="1" x14ac:dyDescent="0.2">
      <c r="B15" s="47" t="str">
        <f t="shared" si="0"/>
        <v/>
      </c>
      <c r="C15" s="48"/>
      <c r="E15" s="48"/>
      <c r="G15" s="49">
        <f t="shared" si="1"/>
        <v>0</v>
      </c>
      <c r="H15" s="46">
        <f t="shared" si="2"/>
        <v>0</v>
      </c>
    </row>
    <row r="16" spans="1:9" ht="20.100000000000001" customHeight="1" x14ac:dyDescent="0.2">
      <c r="B16" s="47" t="str">
        <f t="shared" si="0"/>
        <v/>
      </c>
      <c r="C16" s="48"/>
      <c r="E16" s="48"/>
      <c r="G16" s="49">
        <f t="shared" si="1"/>
        <v>0</v>
      </c>
      <c r="H16" s="46">
        <f t="shared" si="2"/>
        <v>0</v>
      </c>
    </row>
    <row r="17" spans="2:8" ht="20.100000000000001" hidden="1" customHeight="1" x14ac:dyDescent="0.2">
      <c r="B17" s="47" t="str">
        <f t="shared" si="0"/>
        <v/>
      </c>
      <c r="C17" s="48"/>
      <c r="E17" s="48"/>
      <c r="G17" s="49">
        <f t="shared" si="1"/>
        <v>0</v>
      </c>
      <c r="H17" s="46">
        <f t="shared" si="2"/>
        <v>0</v>
      </c>
    </row>
    <row r="18" spans="2:8" ht="20.100000000000001" hidden="1" customHeight="1" x14ac:dyDescent="0.2">
      <c r="B18" s="47" t="str">
        <f t="shared" si="0"/>
        <v/>
      </c>
      <c r="C18" s="48"/>
      <c r="E18" s="48"/>
      <c r="G18" s="49">
        <f t="shared" si="1"/>
        <v>0</v>
      </c>
      <c r="H18" s="46">
        <f t="shared" si="2"/>
        <v>0</v>
      </c>
    </row>
    <row r="19" spans="2:8" ht="20.100000000000001" hidden="1" customHeight="1" x14ac:dyDescent="0.2">
      <c r="B19" s="47" t="str">
        <f t="shared" si="0"/>
        <v/>
      </c>
      <c r="C19" s="48"/>
      <c r="E19" s="48"/>
      <c r="G19" s="49">
        <f t="shared" si="1"/>
        <v>0</v>
      </c>
      <c r="H19" s="46">
        <f t="shared" si="2"/>
        <v>0</v>
      </c>
    </row>
    <row r="20" spans="2:8" ht="20.100000000000001" hidden="1" customHeight="1" x14ac:dyDescent="0.2">
      <c r="B20" s="47" t="str">
        <f t="shared" si="0"/>
        <v/>
      </c>
      <c r="C20" s="48"/>
      <c r="E20" s="48"/>
      <c r="G20" s="49">
        <f t="shared" si="1"/>
        <v>0</v>
      </c>
      <c r="H20" s="46">
        <f t="shared" si="2"/>
        <v>0</v>
      </c>
    </row>
    <row r="21" spans="2:8" ht="20.100000000000001" hidden="1" customHeight="1" x14ac:dyDescent="0.2">
      <c r="B21" s="47" t="str">
        <f t="shared" si="0"/>
        <v/>
      </c>
      <c r="C21" s="48"/>
      <c r="E21" s="48"/>
      <c r="G21" s="49">
        <f t="shared" si="1"/>
        <v>0</v>
      </c>
      <c r="H21" s="46">
        <f t="shared" si="2"/>
        <v>0</v>
      </c>
    </row>
    <row r="22" spans="2:8" ht="20.100000000000001" hidden="1" customHeight="1" x14ac:dyDescent="0.2">
      <c r="B22" s="47" t="str">
        <f t="shared" si="0"/>
        <v/>
      </c>
      <c r="C22" s="48"/>
      <c r="E22" s="48"/>
      <c r="G22" s="49">
        <f t="shared" si="1"/>
        <v>0</v>
      </c>
      <c r="H22" s="46">
        <f t="shared" si="2"/>
        <v>0</v>
      </c>
    </row>
    <row r="23" spans="2:8" ht="20.100000000000001" hidden="1" customHeight="1" x14ac:dyDescent="0.2">
      <c r="B23" s="47" t="str">
        <f t="shared" si="0"/>
        <v/>
      </c>
      <c r="C23" s="48"/>
      <c r="E23" s="48"/>
      <c r="G23" s="49">
        <f t="shared" si="1"/>
        <v>0</v>
      </c>
      <c r="H23" s="46">
        <f t="shared" si="2"/>
        <v>0</v>
      </c>
    </row>
    <row r="24" spans="2:8" ht="20.100000000000001" hidden="1" customHeight="1" x14ac:dyDescent="0.2">
      <c r="B24" s="47" t="str">
        <f t="shared" si="0"/>
        <v/>
      </c>
      <c r="C24" s="48"/>
      <c r="E24" s="48"/>
      <c r="G24" s="49">
        <f t="shared" si="1"/>
        <v>0</v>
      </c>
      <c r="H24" s="46">
        <f t="shared" si="2"/>
        <v>0</v>
      </c>
    </row>
    <row r="25" spans="2:8" ht="20.100000000000001" hidden="1" customHeight="1" x14ac:dyDescent="0.2">
      <c r="B25" s="47" t="str">
        <f t="shared" si="0"/>
        <v/>
      </c>
      <c r="C25" s="48"/>
      <c r="E25" s="48"/>
      <c r="G25" s="49">
        <f t="shared" si="1"/>
        <v>0</v>
      </c>
      <c r="H25" s="46">
        <f t="shared" si="2"/>
        <v>0</v>
      </c>
    </row>
    <row r="26" spans="2:8" ht="20.100000000000001" hidden="1" customHeight="1" x14ac:dyDescent="0.2">
      <c r="B26" s="47" t="str">
        <f t="shared" si="0"/>
        <v/>
      </c>
      <c r="C26" s="48"/>
      <c r="E26" s="48"/>
      <c r="G26" s="49">
        <f t="shared" si="1"/>
        <v>0</v>
      </c>
      <c r="H26" s="46">
        <f t="shared" si="2"/>
        <v>0</v>
      </c>
    </row>
    <row r="27" spans="2:8" ht="20.100000000000001" hidden="1" customHeight="1" x14ac:dyDescent="0.2">
      <c r="B27" s="47" t="str">
        <f t="shared" si="0"/>
        <v/>
      </c>
      <c r="C27" s="48"/>
      <c r="E27" s="48"/>
      <c r="G27" s="49">
        <f t="shared" si="1"/>
        <v>0</v>
      </c>
      <c r="H27" s="46">
        <f t="shared" si="2"/>
        <v>0</v>
      </c>
    </row>
    <row r="28" spans="2:8" ht="20.100000000000001" hidden="1" customHeight="1" x14ac:dyDescent="0.2">
      <c r="B28" s="47" t="str">
        <f t="shared" si="0"/>
        <v/>
      </c>
      <c r="C28" s="48"/>
      <c r="E28" s="48"/>
      <c r="G28" s="49">
        <f t="shared" si="1"/>
        <v>0</v>
      </c>
      <c r="H28" s="46">
        <f t="shared" si="2"/>
        <v>0</v>
      </c>
    </row>
    <row r="29" spans="2:8" ht="20.100000000000001" hidden="1" customHeight="1" x14ac:dyDescent="0.2">
      <c r="B29" s="47" t="str">
        <f t="shared" si="0"/>
        <v/>
      </c>
      <c r="C29" s="48"/>
      <c r="E29" s="48"/>
      <c r="G29" s="49">
        <f t="shared" si="1"/>
        <v>0</v>
      </c>
      <c r="H29" s="46">
        <f t="shared" si="2"/>
        <v>0</v>
      </c>
    </row>
    <row r="30" spans="2:8" ht="20.100000000000001" hidden="1" customHeight="1" x14ac:dyDescent="0.2">
      <c r="B30" s="47" t="str">
        <f t="shared" si="0"/>
        <v/>
      </c>
      <c r="C30" s="48"/>
      <c r="E30" s="48"/>
      <c r="G30" s="49">
        <f t="shared" si="1"/>
        <v>0</v>
      </c>
      <c r="H30" s="46">
        <f t="shared" si="2"/>
        <v>0</v>
      </c>
    </row>
    <row r="31" spans="2:8" ht="20.100000000000001" hidden="1" customHeight="1" x14ac:dyDescent="0.2">
      <c r="B31" s="47" t="str">
        <f t="shared" si="0"/>
        <v/>
      </c>
      <c r="C31" s="48"/>
      <c r="E31" s="48"/>
      <c r="G31" s="49">
        <f t="shared" si="1"/>
        <v>0</v>
      </c>
      <c r="H31" s="46">
        <f t="shared" si="2"/>
        <v>0</v>
      </c>
    </row>
    <row r="32" spans="2:8" ht="20.100000000000001" hidden="1" customHeight="1" x14ac:dyDescent="0.2">
      <c r="B32" s="47" t="str">
        <f t="shared" si="0"/>
        <v/>
      </c>
      <c r="C32" s="48"/>
      <c r="E32" s="48"/>
      <c r="G32" s="49">
        <f t="shared" si="1"/>
        <v>0</v>
      </c>
      <c r="H32" s="46">
        <f t="shared" si="2"/>
        <v>0</v>
      </c>
    </row>
    <row r="33" spans="2:8" ht="20.100000000000001" hidden="1" customHeight="1" x14ac:dyDescent="0.2">
      <c r="B33" s="47" t="str">
        <f t="shared" si="0"/>
        <v/>
      </c>
      <c r="C33" s="48"/>
      <c r="E33" s="48"/>
      <c r="G33" s="49">
        <f t="shared" si="1"/>
        <v>0</v>
      </c>
      <c r="H33" s="46">
        <f t="shared" si="2"/>
        <v>0</v>
      </c>
    </row>
    <row r="34" spans="2:8" ht="20.100000000000001" hidden="1" customHeight="1" x14ac:dyDescent="0.2">
      <c r="B34" s="47" t="str">
        <f t="shared" ref="B34:B53" si="3">IF($A34&lt;&gt;"",VLOOKUP($A34,Alla_anmälda,5),"")</f>
        <v/>
      </c>
      <c r="C34" s="48"/>
      <c r="E34" s="48"/>
      <c r="G34" s="49">
        <f t="shared" ref="G34:G53" si="4">C34+E34</f>
        <v>0</v>
      </c>
      <c r="H34" s="46">
        <f t="shared" ref="H34:H53" si="5">D34+F34</f>
        <v>0</v>
      </c>
    </row>
    <row r="35" spans="2:8" ht="20.100000000000001" hidden="1" customHeight="1" x14ac:dyDescent="0.2">
      <c r="B35" s="47" t="str">
        <f t="shared" si="3"/>
        <v/>
      </c>
      <c r="C35" s="48"/>
      <c r="E35" s="48"/>
      <c r="G35" s="49">
        <f t="shared" si="4"/>
        <v>0</v>
      </c>
      <c r="H35" s="46">
        <f t="shared" si="5"/>
        <v>0</v>
      </c>
    </row>
    <row r="36" spans="2:8" ht="20.100000000000001" hidden="1" customHeight="1" x14ac:dyDescent="0.2">
      <c r="B36" s="47" t="str">
        <f t="shared" si="3"/>
        <v/>
      </c>
      <c r="C36" s="48"/>
      <c r="E36" s="48"/>
      <c r="G36" s="49">
        <f t="shared" si="4"/>
        <v>0</v>
      </c>
      <c r="H36" s="46">
        <f t="shared" si="5"/>
        <v>0</v>
      </c>
    </row>
    <row r="37" spans="2:8" ht="20.100000000000001" hidden="1" customHeight="1" x14ac:dyDescent="0.2">
      <c r="B37" s="47" t="str">
        <f t="shared" si="3"/>
        <v/>
      </c>
      <c r="C37" s="48"/>
      <c r="E37" s="48"/>
      <c r="G37" s="49">
        <f t="shared" si="4"/>
        <v>0</v>
      </c>
      <c r="H37" s="46">
        <f t="shared" si="5"/>
        <v>0</v>
      </c>
    </row>
    <row r="38" spans="2:8" ht="20.100000000000001" hidden="1" customHeight="1" x14ac:dyDescent="0.2">
      <c r="B38" s="47" t="str">
        <f t="shared" si="3"/>
        <v/>
      </c>
      <c r="C38" s="48"/>
      <c r="E38" s="48"/>
      <c r="G38" s="49">
        <f t="shared" si="4"/>
        <v>0</v>
      </c>
      <c r="H38" s="46">
        <f t="shared" si="5"/>
        <v>0</v>
      </c>
    </row>
    <row r="39" spans="2:8" ht="20.100000000000001" hidden="1" customHeight="1" x14ac:dyDescent="0.2">
      <c r="B39" s="47" t="str">
        <f t="shared" si="3"/>
        <v/>
      </c>
      <c r="C39" s="48"/>
      <c r="E39" s="48"/>
      <c r="G39" s="49">
        <f t="shared" si="4"/>
        <v>0</v>
      </c>
      <c r="H39" s="46">
        <f t="shared" si="5"/>
        <v>0</v>
      </c>
    </row>
    <row r="40" spans="2:8" ht="20.100000000000001" hidden="1" customHeight="1" x14ac:dyDescent="0.2">
      <c r="B40" s="47" t="str">
        <f t="shared" si="3"/>
        <v/>
      </c>
      <c r="C40" s="48"/>
      <c r="E40" s="48"/>
      <c r="G40" s="49">
        <f t="shared" si="4"/>
        <v>0</v>
      </c>
      <c r="H40" s="46">
        <f t="shared" si="5"/>
        <v>0</v>
      </c>
    </row>
    <row r="41" spans="2:8" ht="20.100000000000001" hidden="1" customHeight="1" x14ac:dyDescent="0.2">
      <c r="B41" s="47" t="str">
        <f t="shared" si="3"/>
        <v/>
      </c>
      <c r="C41" s="48"/>
      <c r="E41" s="48"/>
      <c r="G41" s="49">
        <f t="shared" si="4"/>
        <v>0</v>
      </c>
      <c r="H41" s="46">
        <f t="shared" si="5"/>
        <v>0</v>
      </c>
    </row>
    <row r="42" spans="2:8" ht="20.100000000000001" hidden="1" customHeight="1" x14ac:dyDescent="0.2">
      <c r="B42" s="47" t="str">
        <f t="shared" si="3"/>
        <v/>
      </c>
      <c r="C42" s="48"/>
      <c r="E42" s="48"/>
      <c r="G42" s="49">
        <f t="shared" si="4"/>
        <v>0</v>
      </c>
      <c r="H42" s="46">
        <f t="shared" si="5"/>
        <v>0</v>
      </c>
    </row>
    <row r="43" spans="2:8" ht="20.100000000000001" hidden="1" customHeight="1" x14ac:dyDescent="0.2">
      <c r="B43" s="47" t="str">
        <f t="shared" si="3"/>
        <v/>
      </c>
      <c r="C43" s="48"/>
      <c r="E43" s="48"/>
      <c r="G43" s="49">
        <f t="shared" si="4"/>
        <v>0</v>
      </c>
      <c r="H43" s="46">
        <f t="shared" si="5"/>
        <v>0</v>
      </c>
    </row>
    <row r="44" spans="2:8" ht="20.100000000000001" hidden="1" customHeight="1" x14ac:dyDescent="0.2">
      <c r="B44" s="47" t="str">
        <f t="shared" si="3"/>
        <v/>
      </c>
      <c r="C44" s="48"/>
      <c r="E44" s="48"/>
      <c r="G44" s="49">
        <f t="shared" si="4"/>
        <v>0</v>
      </c>
      <c r="H44" s="46">
        <f t="shared" si="5"/>
        <v>0</v>
      </c>
    </row>
    <row r="45" spans="2:8" ht="20.100000000000001" hidden="1" customHeight="1" x14ac:dyDescent="0.2">
      <c r="B45" s="47" t="str">
        <f t="shared" si="3"/>
        <v/>
      </c>
      <c r="C45" s="48"/>
      <c r="E45" s="48"/>
      <c r="G45" s="49">
        <f t="shared" si="4"/>
        <v>0</v>
      </c>
      <c r="H45" s="46">
        <f t="shared" si="5"/>
        <v>0</v>
      </c>
    </row>
    <row r="46" spans="2:8" ht="20.100000000000001" hidden="1" customHeight="1" x14ac:dyDescent="0.2">
      <c r="B46" s="47" t="str">
        <f t="shared" si="3"/>
        <v/>
      </c>
      <c r="C46" s="48"/>
      <c r="E46" s="48"/>
      <c r="G46" s="49">
        <f t="shared" si="4"/>
        <v>0</v>
      </c>
      <c r="H46" s="46">
        <f t="shared" si="5"/>
        <v>0</v>
      </c>
    </row>
    <row r="47" spans="2:8" ht="20.100000000000001" hidden="1" customHeight="1" x14ac:dyDescent="0.2">
      <c r="B47" s="47" t="str">
        <f t="shared" si="3"/>
        <v/>
      </c>
      <c r="C47" s="48"/>
      <c r="E47" s="48"/>
      <c r="G47" s="49">
        <f t="shared" si="4"/>
        <v>0</v>
      </c>
      <c r="H47" s="46">
        <f t="shared" si="5"/>
        <v>0</v>
      </c>
    </row>
    <row r="48" spans="2:8" ht="20.100000000000001" hidden="1" customHeight="1" x14ac:dyDescent="0.2">
      <c r="B48" s="47" t="str">
        <f t="shared" si="3"/>
        <v/>
      </c>
      <c r="C48" s="48"/>
      <c r="E48" s="48"/>
      <c r="G48" s="49">
        <f t="shared" si="4"/>
        <v>0</v>
      </c>
      <c r="H48" s="46">
        <f t="shared" si="5"/>
        <v>0</v>
      </c>
    </row>
    <row r="49" spans="2:8" ht="20.100000000000001" hidden="1" customHeight="1" x14ac:dyDescent="0.2">
      <c r="B49" s="47" t="str">
        <f t="shared" si="3"/>
        <v/>
      </c>
      <c r="C49" s="48"/>
      <c r="E49" s="48"/>
      <c r="G49" s="49">
        <f t="shared" si="4"/>
        <v>0</v>
      </c>
      <c r="H49" s="46">
        <f t="shared" si="5"/>
        <v>0</v>
      </c>
    </row>
    <row r="50" spans="2:8" ht="20.100000000000001" hidden="1" customHeight="1" x14ac:dyDescent="0.2">
      <c r="B50" s="47" t="str">
        <f t="shared" si="3"/>
        <v/>
      </c>
      <c r="C50" s="48"/>
      <c r="E50" s="48"/>
      <c r="G50" s="49">
        <f t="shared" si="4"/>
        <v>0</v>
      </c>
      <c r="H50" s="46">
        <f t="shared" si="5"/>
        <v>0</v>
      </c>
    </row>
    <row r="51" spans="2:8" ht="20.100000000000001" hidden="1" customHeight="1" x14ac:dyDescent="0.2">
      <c r="B51" s="47" t="str">
        <f t="shared" si="3"/>
        <v/>
      </c>
      <c r="C51" s="48"/>
      <c r="E51" s="48"/>
      <c r="G51" s="49">
        <f t="shared" si="4"/>
        <v>0</v>
      </c>
      <c r="H51" s="46">
        <f t="shared" si="5"/>
        <v>0</v>
      </c>
    </row>
    <row r="52" spans="2:8" ht="20.100000000000001" hidden="1" customHeight="1" x14ac:dyDescent="0.2">
      <c r="B52" s="47" t="str">
        <f t="shared" si="3"/>
        <v/>
      </c>
      <c r="C52" s="48"/>
      <c r="E52" s="48"/>
      <c r="G52" s="49">
        <f t="shared" si="4"/>
        <v>0</v>
      </c>
      <c r="H52" s="46">
        <f t="shared" si="5"/>
        <v>0</v>
      </c>
    </row>
    <row r="53" spans="2:8" ht="20.100000000000001" hidden="1" customHeight="1" x14ac:dyDescent="0.2">
      <c r="B53" s="47" t="str">
        <f t="shared" si="3"/>
        <v/>
      </c>
      <c r="C53" s="48"/>
      <c r="E53" s="48"/>
      <c r="G53" s="49">
        <f t="shared" si="4"/>
        <v>0</v>
      </c>
      <c r="H53" s="46">
        <f t="shared" si="5"/>
        <v>0</v>
      </c>
    </row>
    <row r="54" spans="2:8" ht="20.100000000000001" hidden="1" customHeight="1" x14ac:dyDescent="0.2">
      <c r="B54" s="47" t="str">
        <f t="shared" ref="B54:B57" si="6">IF($A54&lt;&gt;"",VLOOKUP($A54,Alla_anmälda,5),"")</f>
        <v/>
      </c>
      <c r="C54" s="48"/>
      <c r="E54" s="48"/>
      <c r="G54" s="49">
        <f t="shared" ref="G54:G57" si="7">C54+E54</f>
        <v>0</v>
      </c>
      <c r="H54" s="46">
        <f t="shared" ref="H54:H57" si="8">D54+F54</f>
        <v>0</v>
      </c>
    </row>
    <row r="55" spans="2:8" ht="20.100000000000001" hidden="1" customHeight="1" x14ac:dyDescent="0.2">
      <c r="B55" s="47" t="str">
        <f t="shared" si="6"/>
        <v/>
      </c>
      <c r="C55" s="48"/>
      <c r="E55" s="48"/>
      <c r="G55" s="49">
        <f t="shared" si="7"/>
        <v>0</v>
      </c>
      <c r="H55" s="46">
        <f t="shared" si="8"/>
        <v>0</v>
      </c>
    </row>
    <row r="56" spans="2:8" ht="20.100000000000001" hidden="1" customHeight="1" x14ac:dyDescent="0.2">
      <c r="B56" s="47" t="str">
        <f t="shared" si="6"/>
        <v/>
      </c>
      <c r="C56" s="48"/>
      <c r="E56" s="48"/>
      <c r="G56" s="49">
        <f t="shared" si="7"/>
        <v>0</v>
      </c>
      <c r="H56" s="46">
        <f t="shared" si="8"/>
        <v>0</v>
      </c>
    </row>
    <row r="57" spans="2:8" ht="20.100000000000001" hidden="1" customHeight="1" x14ac:dyDescent="0.2">
      <c r="B57" s="47" t="str">
        <f t="shared" si="6"/>
        <v/>
      </c>
      <c r="C57" s="48"/>
      <c r="E57" s="48"/>
      <c r="G57" s="49">
        <f t="shared" si="7"/>
        <v>0</v>
      </c>
      <c r="H57" s="46">
        <f t="shared" si="8"/>
        <v>0</v>
      </c>
    </row>
    <row r="58" spans="2:8" ht="20.100000000000001" hidden="1" customHeight="1" x14ac:dyDescent="0.2">
      <c r="B58" s="47" t="str">
        <f t="shared" ref="B58:B94" si="9">IF($A58&lt;&gt;"",VLOOKUP($A58,Alla_anmälda,5),"")</f>
        <v/>
      </c>
      <c r="C58" s="48"/>
      <c r="E58" s="48"/>
      <c r="G58" s="49">
        <f t="shared" ref="G58:G94" si="10">C58+E58</f>
        <v>0</v>
      </c>
      <c r="H58" s="46">
        <f t="shared" ref="H58:H94" si="11">D58+F58</f>
        <v>0</v>
      </c>
    </row>
    <row r="59" spans="2:8" ht="20.100000000000001" hidden="1" customHeight="1" x14ac:dyDescent="0.2">
      <c r="B59" s="47" t="str">
        <f t="shared" si="9"/>
        <v/>
      </c>
      <c r="C59" s="48"/>
      <c r="E59" s="48"/>
      <c r="G59" s="49">
        <f t="shared" si="10"/>
        <v>0</v>
      </c>
      <c r="H59" s="46">
        <f t="shared" si="11"/>
        <v>0</v>
      </c>
    </row>
    <row r="60" spans="2:8" ht="20.100000000000001" hidden="1" customHeight="1" x14ac:dyDescent="0.2">
      <c r="B60" s="47" t="str">
        <f t="shared" si="9"/>
        <v/>
      </c>
      <c r="C60" s="48"/>
      <c r="E60" s="48"/>
      <c r="G60" s="49">
        <f t="shared" si="10"/>
        <v>0</v>
      </c>
      <c r="H60" s="46">
        <f t="shared" si="11"/>
        <v>0</v>
      </c>
    </row>
    <row r="61" spans="2:8" ht="20.100000000000001" hidden="1" customHeight="1" x14ac:dyDescent="0.2">
      <c r="B61" s="47" t="str">
        <f t="shared" si="9"/>
        <v/>
      </c>
      <c r="C61" s="48"/>
      <c r="E61" s="48"/>
      <c r="G61" s="49">
        <f t="shared" si="10"/>
        <v>0</v>
      </c>
      <c r="H61" s="46">
        <f t="shared" si="11"/>
        <v>0</v>
      </c>
    </row>
    <row r="62" spans="2:8" ht="20.100000000000001" hidden="1" customHeight="1" x14ac:dyDescent="0.2">
      <c r="B62" s="47" t="str">
        <f t="shared" si="9"/>
        <v/>
      </c>
      <c r="C62" s="48"/>
      <c r="E62" s="48"/>
      <c r="G62" s="49">
        <f t="shared" si="10"/>
        <v>0</v>
      </c>
      <c r="H62" s="46">
        <f t="shared" si="11"/>
        <v>0</v>
      </c>
    </row>
    <row r="63" spans="2:8" ht="20.100000000000001" hidden="1" customHeight="1" x14ac:dyDescent="0.2">
      <c r="B63" s="47" t="str">
        <f t="shared" si="9"/>
        <v/>
      </c>
      <c r="C63" s="48"/>
      <c r="E63" s="48"/>
      <c r="G63" s="49">
        <f t="shared" si="10"/>
        <v>0</v>
      </c>
      <c r="H63" s="46">
        <f t="shared" si="11"/>
        <v>0</v>
      </c>
    </row>
    <row r="64" spans="2:8" ht="20.100000000000001" hidden="1" customHeight="1" x14ac:dyDescent="0.2">
      <c r="B64" s="47" t="str">
        <f>IF($A64&lt;&gt;"",VLOOKUP($A64,Alla_anmälda,5),"")</f>
        <v/>
      </c>
      <c r="C64" s="48"/>
      <c r="E64" s="48"/>
      <c r="G64" s="49">
        <f t="shared" si="10"/>
        <v>0</v>
      </c>
      <c r="H64" s="46">
        <f t="shared" si="11"/>
        <v>0</v>
      </c>
    </row>
    <row r="65" spans="2:8" ht="20.100000000000001" hidden="1" customHeight="1" x14ac:dyDescent="0.2">
      <c r="B65" s="47" t="str">
        <f t="shared" si="9"/>
        <v/>
      </c>
      <c r="C65" s="48"/>
      <c r="E65" s="48"/>
      <c r="G65" s="49">
        <f t="shared" si="10"/>
        <v>0</v>
      </c>
      <c r="H65" s="46">
        <f t="shared" si="11"/>
        <v>0</v>
      </c>
    </row>
    <row r="66" spans="2:8" ht="20.100000000000001" hidden="1" customHeight="1" x14ac:dyDescent="0.2">
      <c r="B66" s="47" t="str">
        <f>IF($A66&lt;&gt;"",VLOOKUP($A66,Alla_anmälda,5),"")</f>
        <v/>
      </c>
      <c r="C66" s="48"/>
      <c r="E66" s="48"/>
      <c r="G66" s="49">
        <f t="shared" si="10"/>
        <v>0</v>
      </c>
      <c r="H66" s="46">
        <f t="shared" si="11"/>
        <v>0</v>
      </c>
    </row>
    <row r="67" spans="2:8" ht="20.100000000000001" hidden="1" customHeight="1" x14ac:dyDescent="0.2">
      <c r="B67" s="47" t="str">
        <f t="shared" si="9"/>
        <v/>
      </c>
      <c r="C67" s="48"/>
      <c r="E67" s="48"/>
      <c r="G67" s="49">
        <f t="shared" si="10"/>
        <v>0</v>
      </c>
      <c r="H67" s="46">
        <f t="shared" si="11"/>
        <v>0</v>
      </c>
    </row>
    <row r="68" spans="2:8" ht="20.100000000000001" hidden="1" customHeight="1" x14ac:dyDescent="0.2">
      <c r="B68" s="47" t="str">
        <f t="shared" si="9"/>
        <v/>
      </c>
      <c r="C68" s="48"/>
      <c r="E68" s="48"/>
      <c r="G68" s="49">
        <f t="shared" si="10"/>
        <v>0</v>
      </c>
      <c r="H68" s="46">
        <f t="shared" si="11"/>
        <v>0</v>
      </c>
    </row>
    <row r="69" spans="2:8" ht="20.100000000000001" hidden="1" customHeight="1" x14ac:dyDescent="0.2">
      <c r="B69" s="47" t="str">
        <f t="shared" si="9"/>
        <v/>
      </c>
      <c r="C69" s="48"/>
      <c r="E69" s="48"/>
      <c r="G69" s="49">
        <f t="shared" si="10"/>
        <v>0</v>
      </c>
      <c r="H69" s="46">
        <f t="shared" si="11"/>
        <v>0</v>
      </c>
    </row>
    <row r="70" spans="2:8" ht="20.100000000000001" hidden="1" customHeight="1" x14ac:dyDescent="0.2">
      <c r="B70" s="47" t="str">
        <f t="shared" si="9"/>
        <v/>
      </c>
      <c r="C70" s="48"/>
      <c r="E70" s="48"/>
      <c r="G70" s="49">
        <f t="shared" si="10"/>
        <v>0</v>
      </c>
      <c r="H70" s="46">
        <f t="shared" si="11"/>
        <v>0</v>
      </c>
    </row>
    <row r="71" spans="2:8" ht="20.100000000000001" hidden="1" customHeight="1" x14ac:dyDescent="0.2">
      <c r="B71" s="47" t="str">
        <f t="shared" si="9"/>
        <v/>
      </c>
      <c r="C71" s="48"/>
      <c r="E71" s="48"/>
      <c r="G71" s="49">
        <f t="shared" si="10"/>
        <v>0</v>
      </c>
      <c r="H71" s="46">
        <f t="shared" si="11"/>
        <v>0</v>
      </c>
    </row>
    <row r="72" spans="2:8" ht="20.100000000000001" hidden="1" customHeight="1" x14ac:dyDescent="0.2">
      <c r="B72" s="47" t="str">
        <f t="shared" si="9"/>
        <v/>
      </c>
      <c r="C72" s="48"/>
      <c r="E72" s="48"/>
      <c r="G72" s="49">
        <f t="shared" si="10"/>
        <v>0</v>
      </c>
      <c r="H72" s="46">
        <f t="shared" si="11"/>
        <v>0</v>
      </c>
    </row>
    <row r="73" spans="2:8" ht="20.100000000000001" hidden="1" customHeight="1" x14ac:dyDescent="0.2">
      <c r="B73" s="47" t="str">
        <f t="shared" si="9"/>
        <v/>
      </c>
      <c r="C73" s="48"/>
      <c r="E73" s="48"/>
      <c r="G73" s="49">
        <f t="shared" si="10"/>
        <v>0</v>
      </c>
      <c r="H73" s="46">
        <f t="shared" si="11"/>
        <v>0</v>
      </c>
    </row>
    <row r="74" spans="2:8" ht="20.100000000000001" hidden="1" customHeight="1" x14ac:dyDescent="0.2">
      <c r="B74" s="47" t="str">
        <f t="shared" si="9"/>
        <v/>
      </c>
      <c r="C74" s="48"/>
      <c r="E74" s="48"/>
      <c r="G74" s="49">
        <f t="shared" si="10"/>
        <v>0</v>
      </c>
      <c r="H74" s="46">
        <f t="shared" si="11"/>
        <v>0</v>
      </c>
    </row>
    <row r="75" spans="2:8" ht="20.100000000000001" hidden="1" customHeight="1" x14ac:dyDescent="0.2">
      <c r="B75" s="47" t="str">
        <f t="shared" si="9"/>
        <v/>
      </c>
      <c r="C75" s="48"/>
      <c r="E75" s="48"/>
      <c r="G75" s="49">
        <f t="shared" si="10"/>
        <v>0</v>
      </c>
      <c r="H75" s="46">
        <f t="shared" si="11"/>
        <v>0</v>
      </c>
    </row>
    <row r="76" spans="2:8" ht="20.100000000000001" hidden="1" customHeight="1" x14ac:dyDescent="0.2">
      <c r="B76" s="47" t="str">
        <f t="shared" si="9"/>
        <v/>
      </c>
      <c r="C76" s="48"/>
      <c r="E76" s="48"/>
      <c r="G76" s="49">
        <f t="shared" si="10"/>
        <v>0</v>
      </c>
      <c r="H76" s="46">
        <f t="shared" si="11"/>
        <v>0</v>
      </c>
    </row>
    <row r="77" spans="2:8" ht="20.100000000000001" hidden="1" customHeight="1" x14ac:dyDescent="0.2">
      <c r="B77" s="47" t="str">
        <f t="shared" si="9"/>
        <v/>
      </c>
      <c r="C77" s="48"/>
      <c r="E77" s="48"/>
      <c r="G77" s="49">
        <f t="shared" ref="G77:H83" si="12">C77+E77</f>
        <v>0</v>
      </c>
      <c r="H77" s="46">
        <f t="shared" si="12"/>
        <v>0</v>
      </c>
    </row>
    <row r="78" spans="2:8" ht="20.100000000000001" hidden="1" customHeight="1" x14ac:dyDescent="0.2">
      <c r="B78" s="47" t="str">
        <f>IF($A78&lt;&gt;"",VLOOKUP($A78,Alla_anmälda,5),"")</f>
        <v/>
      </c>
      <c r="C78" s="48"/>
      <c r="E78" s="48"/>
      <c r="G78" s="49">
        <f t="shared" si="12"/>
        <v>0</v>
      </c>
      <c r="H78" s="46">
        <f t="shared" si="12"/>
        <v>0</v>
      </c>
    </row>
    <row r="79" spans="2:8" ht="20.100000000000001" hidden="1" customHeight="1" x14ac:dyDescent="0.2">
      <c r="B79" s="47" t="str">
        <f t="shared" si="9"/>
        <v/>
      </c>
      <c r="C79" s="48"/>
      <c r="E79" s="48"/>
      <c r="G79" s="49">
        <f t="shared" si="12"/>
        <v>0</v>
      </c>
      <c r="H79" s="46">
        <f t="shared" si="12"/>
        <v>0</v>
      </c>
    </row>
    <row r="80" spans="2:8" ht="20.100000000000001" hidden="1" customHeight="1" x14ac:dyDescent="0.2">
      <c r="B80" s="47" t="str">
        <f t="shared" si="9"/>
        <v/>
      </c>
      <c r="C80" s="48"/>
      <c r="E80" s="48"/>
      <c r="G80" s="49">
        <f t="shared" si="12"/>
        <v>0</v>
      </c>
      <c r="H80" s="46">
        <f t="shared" si="12"/>
        <v>0</v>
      </c>
    </row>
    <row r="81" spans="2:8" ht="20.100000000000001" hidden="1" customHeight="1" x14ac:dyDescent="0.2">
      <c r="B81" s="47" t="str">
        <f t="shared" si="9"/>
        <v/>
      </c>
      <c r="C81" s="48"/>
      <c r="E81" s="48"/>
      <c r="G81" s="49">
        <f t="shared" si="12"/>
        <v>0</v>
      </c>
      <c r="H81" s="46">
        <f t="shared" si="12"/>
        <v>0</v>
      </c>
    </row>
    <row r="82" spans="2:8" ht="20.100000000000001" hidden="1" customHeight="1" x14ac:dyDescent="0.2">
      <c r="B82" s="47" t="str">
        <f t="shared" si="9"/>
        <v/>
      </c>
      <c r="C82" s="48"/>
      <c r="E82" s="48"/>
      <c r="G82" s="49">
        <f t="shared" si="12"/>
        <v>0</v>
      </c>
      <c r="H82" s="46">
        <f t="shared" si="12"/>
        <v>0</v>
      </c>
    </row>
    <row r="83" spans="2:8" ht="20.100000000000001" hidden="1" customHeight="1" x14ac:dyDescent="0.2">
      <c r="B83" s="47" t="str">
        <f t="shared" si="9"/>
        <v/>
      </c>
      <c r="C83" s="48"/>
      <c r="E83" s="48"/>
      <c r="G83" s="49">
        <f t="shared" si="12"/>
        <v>0</v>
      </c>
      <c r="H83" s="46">
        <f t="shared" si="12"/>
        <v>0</v>
      </c>
    </row>
    <row r="84" spans="2:8" ht="20.100000000000001" hidden="1" customHeight="1" x14ac:dyDescent="0.2">
      <c r="B84" s="47" t="str">
        <f t="shared" si="9"/>
        <v/>
      </c>
      <c r="C84" s="48"/>
      <c r="E84" s="48"/>
      <c r="G84" s="49">
        <f t="shared" si="10"/>
        <v>0</v>
      </c>
      <c r="H84" s="46">
        <f t="shared" si="11"/>
        <v>0</v>
      </c>
    </row>
    <row r="85" spans="2:8" ht="20.100000000000001" hidden="1" customHeight="1" x14ac:dyDescent="0.2">
      <c r="B85" s="47" t="str">
        <f t="shared" si="9"/>
        <v/>
      </c>
      <c r="C85" s="48"/>
      <c r="E85" s="48"/>
      <c r="G85" s="49">
        <f t="shared" ref="G85:G93" si="13">C85+E85</f>
        <v>0</v>
      </c>
      <c r="H85" s="46">
        <f t="shared" si="11"/>
        <v>0</v>
      </c>
    </row>
    <row r="86" spans="2:8" ht="20.100000000000001" hidden="1" customHeight="1" x14ac:dyDescent="0.2">
      <c r="B86" s="47" t="str">
        <f>IF($A86&lt;&gt;"",VLOOKUP($A86,Alla_anmälda,5),"")</f>
        <v/>
      </c>
      <c r="C86" s="48"/>
      <c r="E86" s="48"/>
      <c r="G86" s="49">
        <f t="shared" si="13"/>
        <v>0</v>
      </c>
      <c r="H86" s="46">
        <f t="shared" si="11"/>
        <v>0</v>
      </c>
    </row>
    <row r="87" spans="2:8" ht="20.100000000000001" hidden="1" customHeight="1" x14ac:dyDescent="0.2">
      <c r="B87" s="47" t="str">
        <f t="shared" si="9"/>
        <v/>
      </c>
      <c r="C87" s="48"/>
      <c r="E87" s="48"/>
      <c r="G87" s="49">
        <f t="shared" si="13"/>
        <v>0</v>
      </c>
      <c r="H87" s="46">
        <f t="shared" si="11"/>
        <v>0</v>
      </c>
    </row>
    <row r="88" spans="2:8" ht="20.100000000000001" hidden="1" customHeight="1" x14ac:dyDescent="0.2">
      <c r="B88" s="47" t="str">
        <f t="shared" si="9"/>
        <v/>
      </c>
      <c r="C88" s="48"/>
      <c r="E88" s="48"/>
      <c r="G88" s="49">
        <f t="shared" si="13"/>
        <v>0</v>
      </c>
      <c r="H88" s="46">
        <f t="shared" si="11"/>
        <v>0</v>
      </c>
    </row>
    <row r="89" spans="2:8" ht="20.100000000000001" hidden="1" customHeight="1" x14ac:dyDescent="0.2">
      <c r="B89" s="47" t="str">
        <f t="shared" si="9"/>
        <v/>
      </c>
      <c r="C89" s="48"/>
      <c r="E89" s="48"/>
      <c r="G89" s="49">
        <f t="shared" si="13"/>
        <v>0</v>
      </c>
      <c r="H89" s="46">
        <f t="shared" si="11"/>
        <v>0</v>
      </c>
    </row>
    <row r="90" spans="2:8" ht="20.100000000000001" hidden="1" customHeight="1" x14ac:dyDescent="0.2">
      <c r="B90" s="47" t="str">
        <f>IF($A90&lt;&gt;"",VLOOKUP($A90,Alla_anmälda,5),"")</f>
        <v/>
      </c>
      <c r="C90" s="48"/>
      <c r="E90" s="48"/>
      <c r="G90" s="49">
        <f t="shared" si="13"/>
        <v>0</v>
      </c>
      <c r="H90" s="46">
        <f t="shared" si="11"/>
        <v>0</v>
      </c>
    </row>
    <row r="91" spans="2:8" ht="20.100000000000001" hidden="1" customHeight="1" x14ac:dyDescent="0.2">
      <c r="B91" s="47" t="str">
        <f t="shared" si="9"/>
        <v/>
      </c>
      <c r="C91" s="48"/>
      <c r="E91" s="48"/>
      <c r="G91" s="49">
        <f t="shared" si="13"/>
        <v>0</v>
      </c>
      <c r="H91" s="46">
        <f t="shared" si="11"/>
        <v>0</v>
      </c>
    </row>
    <row r="92" spans="2:8" ht="20.100000000000001" hidden="1" customHeight="1" x14ac:dyDescent="0.2">
      <c r="B92" s="47" t="str">
        <f t="shared" si="9"/>
        <v/>
      </c>
      <c r="C92" s="48"/>
      <c r="E92" s="48"/>
      <c r="G92" s="49">
        <f t="shared" si="13"/>
        <v>0</v>
      </c>
      <c r="H92" s="46">
        <f t="shared" si="11"/>
        <v>0</v>
      </c>
    </row>
    <row r="93" spans="2:8" ht="20.100000000000001" hidden="1" customHeight="1" x14ac:dyDescent="0.2">
      <c r="B93" s="47" t="str">
        <f t="shared" si="9"/>
        <v/>
      </c>
      <c r="C93" s="48"/>
      <c r="E93" s="48"/>
      <c r="G93" s="49">
        <f t="shared" si="13"/>
        <v>0</v>
      </c>
      <c r="H93" s="46">
        <f t="shared" si="11"/>
        <v>0</v>
      </c>
    </row>
    <row r="94" spans="2:8" ht="20.100000000000001" hidden="1" customHeight="1" x14ac:dyDescent="0.2">
      <c r="B94" s="47" t="str">
        <f t="shared" si="9"/>
        <v/>
      </c>
      <c r="C94" s="48"/>
      <c r="E94" s="48"/>
      <c r="G94" s="49">
        <f t="shared" si="10"/>
        <v>0</v>
      </c>
      <c r="H94" s="46">
        <f t="shared" si="11"/>
        <v>0</v>
      </c>
    </row>
    <row r="95" spans="2:8" ht="20.100000000000001" hidden="1" customHeight="1" x14ac:dyDescent="0.2">
      <c r="B95" s="47" t="str">
        <f>IF($A95&lt;&gt;"",VLOOKUP($A95,Alla_anmälda,5),"")</f>
        <v/>
      </c>
      <c r="C95" s="48"/>
      <c r="E95" s="48"/>
      <c r="G95" s="49">
        <f t="shared" ref="G95:H99" si="14">C95+E95</f>
        <v>0</v>
      </c>
      <c r="H95" s="46">
        <f t="shared" si="14"/>
        <v>0</v>
      </c>
    </row>
    <row r="96" spans="2:8" ht="20.100000000000001" hidden="1" customHeight="1" x14ac:dyDescent="0.2">
      <c r="B96" s="47" t="str">
        <f>IF($A96&lt;&gt;"",VLOOKUP($A96,Alla_anmälda,5),"")</f>
        <v/>
      </c>
      <c r="C96" s="48"/>
      <c r="E96" s="48"/>
      <c r="G96" s="49">
        <f t="shared" si="14"/>
        <v>0</v>
      </c>
      <c r="H96" s="46">
        <f t="shared" si="14"/>
        <v>0</v>
      </c>
    </row>
    <row r="97" spans="2:8" ht="20.100000000000001" hidden="1" customHeight="1" x14ac:dyDescent="0.2">
      <c r="B97" s="47" t="str">
        <f>IF($A97&lt;&gt;"",VLOOKUP($A97,Alla_anmälda,5),"")</f>
        <v/>
      </c>
      <c r="C97" s="48"/>
      <c r="E97" s="48"/>
      <c r="G97" s="49">
        <f t="shared" si="14"/>
        <v>0</v>
      </c>
      <c r="H97" s="46">
        <f t="shared" si="14"/>
        <v>0</v>
      </c>
    </row>
    <row r="98" spans="2:8" ht="20.100000000000001" hidden="1" customHeight="1" x14ac:dyDescent="0.2">
      <c r="B98" s="47" t="str">
        <f>IF($A98&lt;&gt;"",VLOOKUP($A98,Alla_anmälda,5),"")</f>
        <v/>
      </c>
      <c r="C98" s="48"/>
      <c r="E98" s="48"/>
      <c r="G98" s="49">
        <f t="shared" si="14"/>
        <v>0</v>
      </c>
      <c r="H98" s="46">
        <f t="shared" si="14"/>
        <v>0</v>
      </c>
    </row>
    <row r="99" spans="2:8" ht="20.100000000000001" hidden="1" customHeight="1" x14ac:dyDescent="0.2">
      <c r="B99" s="47" t="str">
        <f>IF($A99&lt;&gt;"",VLOOKUP($A99,Alla_anmälda,5),"")</f>
        <v/>
      </c>
      <c r="C99" s="48"/>
      <c r="E99" s="48"/>
      <c r="G99" s="49">
        <f t="shared" si="14"/>
        <v>0</v>
      </c>
      <c r="H99" s="46">
        <f t="shared" si="14"/>
        <v>0</v>
      </c>
    </row>
    <row r="100" spans="2:8" ht="20.100000000000001" hidden="1" customHeight="1" x14ac:dyDescent="0.2">
      <c r="B100" s="47" t="str">
        <f t="shared" ref="B100:B114" si="15">IF($A100&lt;&gt;"",VLOOKUP($A100,Alla_anmälda,5),"")</f>
        <v/>
      </c>
      <c r="C100" s="48"/>
      <c r="E100" s="48"/>
      <c r="G100" s="49">
        <f t="shared" ref="G100:H114" si="16">C100+E100</f>
        <v>0</v>
      </c>
      <c r="H100" s="46">
        <f t="shared" si="16"/>
        <v>0</v>
      </c>
    </row>
    <row r="101" spans="2:8" ht="20.100000000000001" hidden="1" customHeight="1" x14ac:dyDescent="0.2">
      <c r="B101" s="47" t="str">
        <f t="shared" si="15"/>
        <v/>
      </c>
      <c r="C101" s="48"/>
      <c r="E101" s="48"/>
      <c r="G101" s="49">
        <f t="shared" si="16"/>
        <v>0</v>
      </c>
      <c r="H101" s="46">
        <f t="shared" si="16"/>
        <v>0</v>
      </c>
    </row>
    <row r="102" spans="2:8" ht="20.100000000000001" hidden="1" customHeight="1" x14ac:dyDescent="0.2">
      <c r="B102" s="47" t="str">
        <f t="shared" si="15"/>
        <v/>
      </c>
      <c r="C102" s="48"/>
      <c r="E102" s="48"/>
      <c r="G102" s="49">
        <f t="shared" si="16"/>
        <v>0</v>
      </c>
      <c r="H102" s="46">
        <f t="shared" si="16"/>
        <v>0</v>
      </c>
    </row>
    <row r="103" spans="2:8" ht="20.100000000000001" hidden="1" customHeight="1" x14ac:dyDescent="0.2">
      <c r="B103" s="47" t="str">
        <f t="shared" si="15"/>
        <v/>
      </c>
      <c r="C103" s="48"/>
      <c r="E103" s="48"/>
      <c r="G103" s="49">
        <f t="shared" si="16"/>
        <v>0</v>
      </c>
      <c r="H103" s="46">
        <f t="shared" si="16"/>
        <v>0</v>
      </c>
    </row>
    <row r="104" spans="2:8" ht="20.100000000000001" hidden="1" customHeight="1" x14ac:dyDescent="0.2">
      <c r="B104" s="47" t="str">
        <f t="shared" si="15"/>
        <v/>
      </c>
      <c r="C104" s="48"/>
      <c r="E104" s="48"/>
      <c r="G104" s="49">
        <f t="shared" si="16"/>
        <v>0</v>
      </c>
      <c r="H104" s="46">
        <f t="shared" si="16"/>
        <v>0</v>
      </c>
    </row>
    <row r="105" spans="2:8" ht="20.100000000000001" hidden="1" customHeight="1" x14ac:dyDescent="0.2">
      <c r="B105" s="47" t="str">
        <f t="shared" si="15"/>
        <v/>
      </c>
      <c r="C105" s="48"/>
      <c r="E105" s="48"/>
      <c r="G105" s="49">
        <f t="shared" si="16"/>
        <v>0</v>
      </c>
      <c r="H105" s="46">
        <f t="shared" si="16"/>
        <v>0</v>
      </c>
    </row>
    <row r="106" spans="2:8" ht="20.100000000000001" hidden="1" customHeight="1" x14ac:dyDescent="0.2">
      <c r="B106" s="47" t="str">
        <f t="shared" si="15"/>
        <v/>
      </c>
      <c r="C106" s="48"/>
      <c r="E106" s="48"/>
      <c r="G106" s="49">
        <f t="shared" si="16"/>
        <v>0</v>
      </c>
      <c r="H106" s="46">
        <f t="shared" si="16"/>
        <v>0</v>
      </c>
    </row>
    <row r="107" spans="2:8" ht="20.100000000000001" hidden="1" customHeight="1" x14ac:dyDescent="0.2">
      <c r="B107" s="47" t="str">
        <f t="shared" si="15"/>
        <v/>
      </c>
      <c r="C107" s="48"/>
      <c r="E107" s="48"/>
      <c r="G107" s="49">
        <f t="shared" si="16"/>
        <v>0</v>
      </c>
      <c r="H107" s="46">
        <f t="shared" si="16"/>
        <v>0</v>
      </c>
    </row>
    <row r="108" spans="2:8" ht="20.100000000000001" hidden="1" customHeight="1" x14ac:dyDescent="0.2">
      <c r="B108" s="47" t="str">
        <f t="shared" si="15"/>
        <v/>
      </c>
      <c r="C108" s="48"/>
      <c r="E108" s="48"/>
      <c r="G108" s="49">
        <f t="shared" si="16"/>
        <v>0</v>
      </c>
      <c r="H108" s="46">
        <f t="shared" si="16"/>
        <v>0</v>
      </c>
    </row>
    <row r="109" spans="2:8" ht="20.100000000000001" hidden="1" customHeight="1" x14ac:dyDescent="0.2">
      <c r="B109" s="47" t="str">
        <f t="shared" si="15"/>
        <v/>
      </c>
      <c r="C109" s="48"/>
      <c r="E109" s="48"/>
      <c r="G109" s="49">
        <f t="shared" si="16"/>
        <v>0</v>
      </c>
      <c r="H109" s="46">
        <f t="shared" si="16"/>
        <v>0</v>
      </c>
    </row>
    <row r="110" spans="2:8" ht="20.100000000000001" hidden="1" customHeight="1" x14ac:dyDescent="0.2">
      <c r="B110" s="47" t="str">
        <f t="shared" si="15"/>
        <v/>
      </c>
      <c r="C110" s="48"/>
      <c r="E110" s="48"/>
      <c r="G110" s="49">
        <f t="shared" si="16"/>
        <v>0</v>
      </c>
      <c r="H110" s="46">
        <f t="shared" si="16"/>
        <v>0</v>
      </c>
    </row>
    <row r="111" spans="2:8" ht="20.100000000000001" hidden="1" customHeight="1" x14ac:dyDescent="0.2">
      <c r="B111" s="47" t="str">
        <f t="shared" si="15"/>
        <v/>
      </c>
      <c r="C111" s="48"/>
      <c r="E111" s="48"/>
      <c r="G111" s="49">
        <f t="shared" si="16"/>
        <v>0</v>
      </c>
      <c r="H111" s="46">
        <f t="shared" si="16"/>
        <v>0</v>
      </c>
    </row>
    <row r="112" spans="2:8" ht="20.100000000000001" hidden="1" customHeight="1" x14ac:dyDescent="0.2">
      <c r="B112" s="47" t="str">
        <f t="shared" si="15"/>
        <v/>
      </c>
      <c r="C112" s="48"/>
      <c r="E112" s="48"/>
      <c r="G112" s="49">
        <f t="shared" si="16"/>
        <v>0</v>
      </c>
      <c r="H112" s="46">
        <f t="shared" si="16"/>
        <v>0</v>
      </c>
    </row>
    <row r="113" spans="2:8" ht="20.100000000000001" hidden="1" customHeight="1" x14ac:dyDescent="0.2">
      <c r="B113" s="47" t="str">
        <f t="shared" si="15"/>
        <v/>
      </c>
      <c r="C113" s="48"/>
      <c r="E113" s="48"/>
      <c r="G113" s="49">
        <f t="shared" si="16"/>
        <v>0</v>
      </c>
      <c r="H113" s="46">
        <f t="shared" si="16"/>
        <v>0</v>
      </c>
    </row>
    <row r="114" spans="2:8" ht="20.100000000000001" hidden="1" customHeight="1" x14ac:dyDescent="0.2">
      <c r="B114" s="47" t="str">
        <f t="shared" si="15"/>
        <v/>
      </c>
      <c r="C114" s="48"/>
      <c r="E114" s="48"/>
      <c r="G114" s="49">
        <f t="shared" si="16"/>
        <v>0</v>
      </c>
      <c r="H114" s="46">
        <f t="shared" si="16"/>
        <v>0</v>
      </c>
    </row>
    <row r="115" spans="2:8" ht="20.100000000000001" hidden="1" customHeight="1" x14ac:dyDescent="0.2">
      <c r="B115" s="47" t="str">
        <f t="shared" ref="B115:B130" si="17">IF($A115&lt;&gt;"",VLOOKUP($A115,Alla_anmälda,5),"")</f>
        <v/>
      </c>
      <c r="C115" s="48"/>
      <c r="E115" s="48"/>
      <c r="G115" s="49">
        <f t="shared" ref="G115:H130" si="18">C115+E115</f>
        <v>0</v>
      </c>
      <c r="H115" s="46">
        <f t="shared" si="18"/>
        <v>0</v>
      </c>
    </row>
    <row r="116" spans="2:8" ht="20.100000000000001" hidden="1" customHeight="1" x14ac:dyDescent="0.2">
      <c r="B116" s="47" t="str">
        <f t="shared" si="17"/>
        <v/>
      </c>
      <c r="C116" s="48"/>
      <c r="E116" s="48"/>
      <c r="G116" s="49">
        <f t="shared" si="18"/>
        <v>0</v>
      </c>
      <c r="H116" s="46">
        <f t="shared" si="18"/>
        <v>0</v>
      </c>
    </row>
    <row r="117" spans="2:8" ht="20.100000000000001" hidden="1" customHeight="1" x14ac:dyDescent="0.2">
      <c r="B117" s="47" t="str">
        <f t="shared" si="17"/>
        <v/>
      </c>
      <c r="C117" s="48"/>
      <c r="E117" s="48"/>
      <c r="G117" s="49">
        <f t="shared" si="18"/>
        <v>0</v>
      </c>
      <c r="H117" s="46">
        <f t="shared" si="18"/>
        <v>0</v>
      </c>
    </row>
    <row r="118" spans="2:8" ht="20.100000000000001" hidden="1" customHeight="1" x14ac:dyDescent="0.2">
      <c r="B118" s="47" t="str">
        <f t="shared" si="17"/>
        <v/>
      </c>
      <c r="C118" s="48"/>
      <c r="E118" s="48"/>
      <c r="G118" s="49">
        <f t="shared" si="18"/>
        <v>0</v>
      </c>
      <c r="H118" s="46">
        <f t="shared" si="18"/>
        <v>0</v>
      </c>
    </row>
    <row r="119" spans="2:8" ht="20.100000000000001" hidden="1" customHeight="1" x14ac:dyDescent="0.2">
      <c r="B119" s="47" t="str">
        <f t="shared" si="17"/>
        <v/>
      </c>
      <c r="C119" s="48"/>
      <c r="E119" s="48"/>
      <c r="G119" s="49">
        <f t="shared" si="18"/>
        <v>0</v>
      </c>
      <c r="H119" s="46">
        <f t="shared" si="18"/>
        <v>0</v>
      </c>
    </row>
    <row r="120" spans="2:8" ht="20.100000000000001" hidden="1" customHeight="1" x14ac:dyDescent="0.2">
      <c r="B120" s="47" t="str">
        <f t="shared" si="17"/>
        <v/>
      </c>
      <c r="C120" s="48"/>
      <c r="E120" s="48"/>
      <c r="G120" s="49">
        <f t="shared" si="18"/>
        <v>0</v>
      </c>
      <c r="H120" s="46">
        <f t="shared" si="18"/>
        <v>0</v>
      </c>
    </row>
    <row r="121" spans="2:8" ht="20.100000000000001" hidden="1" customHeight="1" x14ac:dyDescent="0.2">
      <c r="B121" s="47" t="str">
        <f t="shared" si="17"/>
        <v/>
      </c>
      <c r="C121" s="48"/>
      <c r="E121" s="48"/>
      <c r="G121" s="49">
        <f t="shared" si="18"/>
        <v>0</v>
      </c>
      <c r="H121" s="46">
        <f t="shared" si="18"/>
        <v>0</v>
      </c>
    </row>
    <row r="122" spans="2:8" ht="20.100000000000001" customHeight="1" x14ac:dyDescent="0.2">
      <c r="B122" s="47" t="str">
        <f t="shared" si="17"/>
        <v/>
      </c>
      <c r="C122" s="48"/>
      <c r="E122" s="48"/>
      <c r="G122" s="49">
        <f t="shared" si="18"/>
        <v>0</v>
      </c>
      <c r="H122" s="46">
        <f t="shared" si="18"/>
        <v>0</v>
      </c>
    </row>
    <row r="123" spans="2:8" ht="20.100000000000001" customHeight="1" x14ac:dyDescent="0.2">
      <c r="B123" s="47" t="str">
        <f t="shared" si="17"/>
        <v/>
      </c>
      <c r="C123" s="48"/>
      <c r="E123" s="48"/>
      <c r="G123" s="49">
        <f t="shared" si="18"/>
        <v>0</v>
      </c>
      <c r="H123" s="46">
        <f t="shared" si="18"/>
        <v>0</v>
      </c>
    </row>
    <row r="124" spans="2:8" ht="20.100000000000001" customHeight="1" x14ac:dyDescent="0.2">
      <c r="B124" s="47" t="str">
        <f t="shared" si="17"/>
        <v/>
      </c>
      <c r="C124" s="48"/>
      <c r="E124" s="48"/>
      <c r="G124" s="49">
        <f t="shared" si="18"/>
        <v>0</v>
      </c>
      <c r="H124" s="46">
        <f t="shared" si="18"/>
        <v>0</v>
      </c>
    </row>
    <row r="125" spans="2:8" ht="20.100000000000001" customHeight="1" x14ac:dyDescent="0.2">
      <c r="B125" s="47" t="str">
        <f t="shared" si="17"/>
        <v/>
      </c>
      <c r="C125" s="48"/>
      <c r="E125" s="48"/>
      <c r="G125" s="49">
        <f t="shared" si="18"/>
        <v>0</v>
      </c>
      <c r="H125" s="46">
        <f t="shared" si="18"/>
        <v>0</v>
      </c>
    </row>
    <row r="126" spans="2:8" ht="20.100000000000001" customHeight="1" x14ac:dyDescent="0.2">
      <c r="B126" s="47" t="str">
        <f t="shared" si="17"/>
        <v/>
      </c>
      <c r="C126" s="48"/>
      <c r="E126" s="48"/>
      <c r="G126" s="49">
        <f t="shared" si="18"/>
        <v>0</v>
      </c>
      <c r="H126" s="46">
        <f t="shared" si="18"/>
        <v>0</v>
      </c>
    </row>
    <row r="127" spans="2:8" ht="20.100000000000001" customHeight="1" x14ac:dyDescent="0.2">
      <c r="B127" s="47" t="str">
        <f t="shared" si="17"/>
        <v/>
      </c>
      <c r="C127" s="48"/>
      <c r="E127" s="48"/>
      <c r="G127" s="49">
        <f t="shared" si="18"/>
        <v>0</v>
      </c>
      <c r="H127" s="46">
        <f t="shared" si="18"/>
        <v>0</v>
      </c>
    </row>
    <row r="128" spans="2:8" ht="20.100000000000001" customHeight="1" x14ac:dyDescent="0.2">
      <c r="B128" s="47" t="str">
        <f t="shared" si="17"/>
        <v/>
      </c>
      <c r="C128" s="48"/>
      <c r="E128" s="48"/>
      <c r="G128" s="49">
        <f t="shared" si="18"/>
        <v>0</v>
      </c>
      <c r="H128" s="46">
        <f t="shared" si="18"/>
        <v>0</v>
      </c>
    </row>
    <row r="129" spans="2:8" ht="20.100000000000001" customHeight="1" x14ac:dyDescent="0.2">
      <c r="B129" s="47" t="str">
        <f t="shared" si="17"/>
        <v/>
      </c>
      <c r="C129" s="48"/>
      <c r="E129" s="48"/>
      <c r="G129" s="49">
        <f t="shared" si="18"/>
        <v>0</v>
      </c>
      <c r="H129" s="46">
        <f t="shared" si="18"/>
        <v>0</v>
      </c>
    </row>
    <row r="130" spans="2:8" ht="20.100000000000001" customHeight="1" x14ac:dyDescent="0.2">
      <c r="B130" s="47" t="str">
        <f t="shared" si="17"/>
        <v/>
      </c>
      <c r="C130" s="48"/>
      <c r="E130" s="48"/>
      <c r="G130" s="49">
        <f t="shared" si="18"/>
        <v>0</v>
      </c>
      <c r="H130" s="46">
        <f t="shared" si="18"/>
        <v>0</v>
      </c>
    </row>
    <row r="131" spans="2:8" ht="20.100000000000001" customHeight="1" x14ac:dyDescent="0.2">
      <c r="B131" s="47" t="str">
        <f t="shared" ref="B131:B146" si="19">IF($A131&lt;&gt;"",VLOOKUP($A131,Alla_anmälda,5),"")</f>
        <v/>
      </c>
      <c r="C131" s="48"/>
      <c r="E131" s="48"/>
      <c r="G131" s="49">
        <f t="shared" ref="G131:H146" si="20">C131+E131</f>
        <v>0</v>
      </c>
      <c r="H131" s="46">
        <f t="shared" si="20"/>
        <v>0</v>
      </c>
    </row>
    <row r="132" spans="2:8" ht="20.100000000000001" customHeight="1" x14ac:dyDescent="0.2">
      <c r="B132" s="47" t="str">
        <f t="shared" si="19"/>
        <v/>
      </c>
      <c r="C132" s="48"/>
      <c r="E132" s="48"/>
      <c r="G132" s="49">
        <f t="shared" si="20"/>
        <v>0</v>
      </c>
      <c r="H132" s="46">
        <f t="shared" si="20"/>
        <v>0</v>
      </c>
    </row>
    <row r="133" spans="2:8" ht="20.100000000000001" customHeight="1" x14ac:dyDescent="0.2">
      <c r="B133" s="47" t="str">
        <f t="shared" si="19"/>
        <v/>
      </c>
      <c r="C133" s="48"/>
      <c r="E133" s="48"/>
      <c r="G133" s="49">
        <f t="shared" si="20"/>
        <v>0</v>
      </c>
      <c r="H133" s="46">
        <f t="shared" si="20"/>
        <v>0</v>
      </c>
    </row>
    <row r="134" spans="2:8" ht="20.100000000000001" customHeight="1" x14ac:dyDescent="0.2">
      <c r="B134" s="47" t="str">
        <f t="shared" si="19"/>
        <v/>
      </c>
      <c r="C134" s="48"/>
      <c r="E134" s="48"/>
      <c r="G134" s="49">
        <f t="shared" si="20"/>
        <v>0</v>
      </c>
      <c r="H134" s="46">
        <f t="shared" si="20"/>
        <v>0</v>
      </c>
    </row>
    <row r="135" spans="2:8" ht="20.100000000000001" customHeight="1" x14ac:dyDescent="0.2">
      <c r="B135" s="47" t="str">
        <f t="shared" si="19"/>
        <v/>
      </c>
      <c r="C135" s="48"/>
      <c r="E135" s="48"/>
      <c r="G135" s="49">
        <f t="shared" si="20"/>
        <v>0</v>
      </c>
      <c r="H135" s="46">
        <f t="shared" si="20"/>
        <v>0</v>
      </c>
    </row>
    <row r="136" spans="2:8" ht="20.100000000000001" customHeight="1" x14ac:dyDescent="0.2">
      <c r="B136" s="47" t="str">
        <f t="shared" si="19"/>
        <v/>
      </c>
      <c r="C136" s="48"/>
      <c r="E136" s="48"/>
      <c r="G136" s="49">
        <f t="shared" si="20"/>
        <v>0</v>
      </c>
      <c r="H136" s="46">
        <f t="shared" si="20"/>
        <v>0</v>
      </c>
    </row>
    <row r="137" spans="2:8" ht="20.100000000000001" customHeight="1" x14ac:dyDescent="0.2">
      <c r="B137" s="47" t="str">
        <f t="shared" si="19"/>
        <v/>
      </c>
      <c r="C137" s="48"/>
      <c r="E137" s="48"/>
      <c r="G137" s="49">
        <f t="shared" si="20"/>
        <v>0</v>
      </c>
      <c r="H137" s="46">
        <f t="shared" si="20"/>
        <v>0</v>
      </c>
    </row>
    <row r="138" spans="2:8" ht="20.100000000000001" customHeight="1" x14ac:dyDescent="0.2">
      <c r="B138" s="47" t="str">
        <f t="shared" si="19"/>
        <v/>
      </c>
      <c r="C138" s="48"/>
      <c r="E138" s="48"/>
      <c r="G138" s="49">
        <f t="shared" si="20"/>
        <v>0</v>
      </c>
      <c r="H138" s="46">
        <f t="shared" si="20"/>
        <v>0</v>
      </c>
    </row>
    <row r="139" spans="2:8" ht="20.100000000000001" customHeight="1" x14ac:dyDescent="0.2">
      <c r="B139" s="47" t="str">
        <f t="shared" si="19"/>
        <v/>
      </c>
      <c r="C139" s="48"/>
      <c r="E139" s="48"/>
      <c r="G139" s="49">
        <f t="shared" si="20"/>
        <v>0</v>
      </c>
      <c r="H139" s="46">
        <f t="shared" si="20"/>
        <v>0</v>
      </c>
    </row>
    <row r="140" spans="2:8" ht="20.100000000000001" customHeight="1" x14ac:dyDescent="0.2">
      <c r="B140" s="47" t="str">
        <f t="shared" si="19"/>
        <v/>
      </c>
      <c r="C140" s="48"/>
      <c r="E140" s="48"/>
      <c r="G140" s="49">
        <f t="shared" si="20"/>
        <v>0</v>
      </c>
      <c r="H140" s="46">
        <f t="shared" si="20"/>
        <v>0</v>
      </c>
    </row>
    <row r="141" spans="2:8" ht="20.100000000000001" customHeight="1" x14ac:dyDescent="0.2">
      <c r="B141" s="47" t="str">
        <f t="shared" si="19"/>
        <v/>
      </c>
      <c r="C141" s="48"/>
      <c r="E141" s="48"/>
      <c r="G141" s="49">
        <f t="shared" si="20"/>
        <v>0</v>
      </c>
      <c r="H141" s="46">
        <f t="shared" si="20"/>
        <v>0</v>
      </c>
    </row>
    <row r="142" spans="2:8" ht="20.100000000000001" customHeight="1" x14ac:dyDescent="0.2">
      <c r="B142" s="47" t="str">
        <f t="shared" si="19"/>
        <v/>
      </c>
      <c r="C142" s="48"/>
      <c r="E142" s="48"/>
      <c r="G142" s="49">
        <f t="shared" si="20"/>
        <v>0</v>
      </c>
      <c r="H142" s="46">
        <f t="shared" si="20"/>
        <v>0</v>
      </c>
    </row>
    <row r="143" spans="2:8" ht="20.100000000000001" customHeight="1" x14ac:dyDescent="0.2">
      <c r="B143" s="47" t="str">
        <f t="shared" si="19"/>
        <v/>
      </c>
      <c r="C143" s="48"/>
      <c r="E143" s="48"/>
      <c r="G143" s="49">
        <f t="shared" si="20"/>
        <v>0</v>
      </c>
      <c r="H143" s="46">
        <f t="shared" si="20"/>
        <v>0</v>
      </c>
    </row>
    <row r="144" spans="2:8" ht="20.100000000000001" customHeight="1" x14ac:dyDescent="0.2">
      <c r="B144" s="47" t="str">
        <f t="shared" si="19"/>
        <v/>
      </c>
      <c r="C144" s="48"/>
      <c r="E144" s="48"/>
      <c r="G144" s="49">
        <f t="shared" si="20"/>
        <v>0</v>
      </c>
      <c r="H144" s="46">
        <f t="shared" si="20"/>
        <v>0</v>
      </c>
    </row>
    <row r="145" spans="2:8" ht="20.100000000000001" customHeight="1" x14ac:dyDescent="0.2">
      <c r="B145" s="47" t="str">
        <f t="shared" si="19"/>
        <v/>
      </c>
      <c r="C145" s="48"/>
      <c r="E145" s="48"/>
      <c r="G145" s="49">
        <f t="shared" si="20"/>
        <v>0</v>
      </c>
      <c r="H145" s="46">
        <f t="shared" si="20"/>
        <v>0</v>
      </c>
    </row>
    <row r="146" spans="2:8" ht="20.100000000000001" customHeight="1" x14ac:dyDescent="0.2">
      <c r="B146" s="47" t="str">
        <f t="shared" si="19"/>
        <v/>
      </c>
      <c r="C146" s="48"/>
      <c r="E146" s="48"/>
      <c r="G146" s="49">
        <f t="shared" si="20"/>
        <v>0</v>
      </c>
      <c r="H146" s="46">
        <f t="shared" si="20"/>
        <v>0</v>
      </c>
    </row>
    <row r="147" spans="2:8" ht="20.100000000000001" customHeight="1" x14ac:dyDescent="0.2">
      <c r="B147" s="47" t="str">
        <f t="shared" ref="B147:B162" si="21">IF($A147&lt;&gt;"",VLOOKUP($A147,Alla_anmälda,5),"")</f>
        <v/>
      </c>
      <c r="C147" s="48"/>
      <c r="E147" s="48"/>
      <c r="G147" s="49">
        <f t="shared" ref="G147:H162" si="22">C147+E147</f>
        <v>0</v>
      </c>
      <c r="H147" s="46">
        <f t="shared" si="22"/>
        <v>0</v>
      </c>
    </row>
    <row r="148" spans="2:8" ht="20.100000000000001" customHeight="1" x14ac:dyDescent="0.2">
      <c r="B148" s="47" t="str">
        <f t="shared" si="21"/>
        <v/>
      </c>
      <c r="C148" s="48"/>
      <c r="E148" s="48"/>
      <c r="G148" s="49">
        <f t="shared" si="22"/>
        <v>0</v>
      </c>
      <c r="H148" s="46">
        <f t="shared" si="22"/>
        <v>0</v>
      </c>
    </row>
    <row r="149" spans="2:8" ht="20.100000000000001" customHeight="1" x14ac:dyDescent="0.2">
      <c r="B149" s="47" t="str">
        <f t="shared" si="21"/>
        <v/>
      </c>
      <c r="C149" s="48"/>
      <c r="E149" s="48"/>
      <c r="G149" s="49">
        <f t="shared" si="22"/>
        <v>0</v>
      </c>
      <c r="H149" s="46">
        <f t="shared" si="22"/>
        <v>0</v>
      </c>
    </row>
    <row r="150" spans="2:8" ht="20.100000000000001" customHeight="1" x14ac:dyDescent="0.2">
      <c r="B150" s="47" t="str">
        <f t="shared" si="21"/>
        <v/>
      </c>
      <c r="C150" s="48"/>
      <c r="E150" s="48"/>
      <c r="G150" s="49">
        <f t="shared" si="22"/>
        <v>0</v>
      </c>
      <c r="H150" s="46">
        <f t="shared" si="22"/>
        <v>0</v>
      </c>
    </row>
    <row r="151" spans="2:8" ht="20.100000000000001" customHeight="1" x14ac:dyDescent="0.2">
      <c r="B151" s="47" t="str">
        <f t="shared" si="21"/>
        <v/>
      </c>
      <c r="C151" s="48"/>
      <c r="E151" s="48"/>
      <c r="G151" s="49">
        <f t="shared" si="22"/>
        <v>0</v>
      </c>
      <c r="H151" s="46">
        <f t="shared" si="22"/>
        <v>0</v>
      </c>
    </row>
    <row r="152" spans="2:8" ht="20.100000000000001" customHeight="1" x14ac:dyDescent="0.2">
      <c r="B152" s="47" t="str">
        <f t="shared" si="21"/>
        <v/>
      </c>
      <c r="C152" s="48"/>
      <c r="E152" s="48"/>
      <c r="G152" s="49">
        <f t="shared" si="22"/>
        <v>0</v>
      </c>
      <c r="H152" s="46">
        <f t="shared" si="22"/>
        <v>0</v>
      </c>
    </row>
    <row r="153" spans="2:8" ht="20.100000000000001" customHeight="1" x14ac:dyDescent="0.2">
      <c r="B153" s="47" t="str">
        <f t="shared" si="21"/>
        <v/>
      </c>
      <c r="C153" s="48"/>
      <c r="E153" s="48"/>
      <c r="G153" s="49">
        <f t="shared" si="22"/>
        <v>0</v>
      </c>
      <c r="H153" s="46">
        <f t="shared" si="22"/>
        <v>0</v>
      </c>
    </row>
    <row r="154" spans="2:8" ht="20.100000000000001" customHeight="1" x14ac:dyDescent="0.2">
      <c r="B154" s="47" t="str">
        <f t="shared" si="21"/>
        <v/>
      </c>
      <c r="C154" s="48"/>
      <c r="E154" s="48"/>
      <c r="G154" s="49">
        <f t="shared" si="22"/>
        <v>0</v>
      </c>
      <c r="H154" s="46">
        <f t="shared" si="22"/>
        <v>0</v>
      </c>
    </row>
    <row r="155" spans="2:8" ht="20.100000000000001" customHeight="1" x14ac:dyDescent="0.2">
      <c r="B155" s="47" t="str">
        <f t="shared" si="21"/>
        <v/>
      </c>
      <c r="C155" s="48"/>
      <c r="E155" s="48"/>
      <c r="G155" s="49">
        <f t="shared" si="22"/>
        <v>0</v>
      </c>
      <c r="H155" s="46">
        <f t="shared" si="22"/>
        <v>0</v>
      </c>
    </row>
    <row r="156" spans="2:8" ht="20.100000000000001" customHeight="1" x14ac:dyDescent="0.2">
      <c r="B156" s="47" t="str">
        <f t="shared" si="21"/>
        <v/>
      </c>
      <c r="C156" s="48"/>
      <c r="E156" s="48"/>
      <c r="G156" s="49">
        <f t="shared" si="22"/>
        <v>0</v>
      </c>
      <c r="H156" s="46">
        <f t="shared" si="22"/>
        <v>0</v>
      </c>
    </row>
    <row r="157" spans="2:8" ht="20.100000000000001" customHeight="1" x14ac:dyDescent="0.2">
      <c r="B157" s="47" t="str">
        <f t="shared" si="21"/>
        <v/>
      </c>
      <c r="C157" s="48"/>
      <c r="E157" s="48"/>
      <c r="G157" s="49">
        <f t="shared" si="22"/>
        <v>0</v>
      </c>
      <c r="H157" s="46">
        <f t="shared" si="22"/>
        <v>0</v>
      </c>
    </row>
    <row r="158" spans="2:8" ht="20.100000000000001" customHeight="1" x14ac:dyDescent="0.2">
      <c r="B158" s="47" t="str">
        <f t="shared" si="21"/>
        <v/>
      </c>
      <c r="C158" s="48"/>
      <c r="E158" s="48"/>
      <c r="G158" s="49">
        <f t="shared" si="22"/>
        <v>0</v>
      </c>
      <c r="H158" s="46">
        <f t="shared" si="22"/>
        <v>0</v>
      </c>
    </row>
    <row r="159" spans="2:8" ht="20.100000000000001" customHeight="1" x14ac:dyDescent="0.2">
      <c r="B159" s="47" t="str">
        <f t="shared" si="21"/>
        <v/>
      </c>
      <c r="C159" s="48"/>
      <c r="E159" s="48"/>
      <c r="G159" s="49">
        <f t="shared" si="22"/>
        <v>0</v>
      </c>
      <c r="H159" s="46">
        <f t="shared" si="22"/>
        <v>0</v>
      </c>
    </row>
    <row r="160" spans="2:8" ht="20.100000000000001" customHeight="1" x14ac:dyDescent="0.2">
      <c r="B160" s="47" t="str">
        <f t="shared" si="21"/>
        <v/>
      </c>
      <c r="C160" s="48"/>
      <c r="E160" s="48"/>
      <c r="G160" s="49">
        <f t="shared" si="22"/>
        <v>0</v>
      </c>
      <c r="H160" s="46">
        <f t="shared" si="22"/>
        <v>0</v>
      </c>
    </row>
    <row r="161" spans="2:8" ht="20.100000000000001" customHeight="1" x14ac:dyDescent="0.2">
      <c r="B161" s="47" t="str">
        <f t="shared" si="21"/>
        <v/>
      </c>
      <c r="C161" s="48"/>
      <c r="E161" s="48"/>
      <c r="G161" s="49">
        <f t="shared" si="22"/>
        <v>0</v>
      </c>
      <c r="H161" s="46">
        <f t="shared" si="22"/>
        <v>0</v>
      </c>
    </row>
    <row r="162" spans="2:8" ht="20.100000000000001" customHeight="1" x14ac:dyDescent="0.2">
      <c r="B162" s="47" t="str">
        <f t="shared" si="21"/>
        <v/>
      </c>
      <c r="C162" s="48"/>
      <c r="E162" s="48"/>
      <c r="G162" s="49">
        <f t="shared" si="22"/>
        <v>0</v>
      </c>
      <c r="H162" s="46">
        <f t="shared" si="22"/>
        <v>0</v>
      </c>
    </row>
    <row r="163" spans="2:8" ht="20.100000000000001" customHeight="1" x14ac:dyDescent="0.2">
      <c r="B163" s="47" t="str">
        <f t="shared" ref="B163:B178" si="23">IF($A163&lt;&gt;"",VLOOKUP($A163,Alla_anmälda,5),"")</f>
        <v/>
      </c>
      <c r="C163" s="48"/>
      <c r="E163" s="48"/>
      <c r="G163" s="49">
        <f t="shared" ref="G163:H178" si="24">C163+E163</f>
        <v>0</v>
      </c>
      <c r="H163" s="46">
        <f t="shared" si="24"/>
        <v>0</v>
      </c>
    </row>
    <row r="164" spans="2:8" ht="20.100000000000001" customHeight="1" x14ac:dyDescent="0.2">
      <c r="B164" s="47" t="str">
        <f t="shared" si="23"/>
        <v/>
      </c>
      <c r="C164" s="48"/>
      <c r="E164" s="48"/>
      <c r="G164" s="49">
        <f t="shared" si="24"/>
        <v>0</v>
      </c>
      <c r="H164" s="46">
        <f t="shared" si="24"/>
        <v>0</v>
      </c>
    </row>
    <row r="165" spans="2:8" ht="20.100000000000001" customHeight="1" x14ac:dyDescent="0.2">
      <c r="B165" s="47" t="str">
        <f t="shared" si="23"/>
        <v/>
      </c>
      <c r="C165" s="48"/>
      <c r="E165" s="48"/>
      <c r="G165" s="49">
        <f t="shared" si="24"/>
        <v>0</v>
      </c>
      <c r="H165" s="46">
        <f t="shared" si="24"/>
        <v>0</v>
      </c>
    </row>
    <row r="166" spans="2:8" ht="20.100000000000001" customHeight="1" x14ac:dyDescent="0.2">
      <c r="B166" s="47" t="str">
        <f t="shared" si="23"/>
        <v/>
      </c>
      <c r="C166" s="48"/>
      <c r="E166" s="48"/>
      <c r="G166" s="49">
        <f t="shared" si="24"/>
        <v>0</v>
      </c>
      <c r="H166" s="46">
        <f t="shared" si="24"/>
        <v>0</v>
      </c>
    </row>
    <row r="167" spans="2:8" ht="20.100000000000001" customHeight="1" x14ac:dyDescent="0.2">
      <c r="B167" s="47" t="str">
        <f t="shared" si="23"/>
        <v/>
      </c>
      <c r="C167" s="48"/>
      <c r="E167" s="48"/>
      <c r="G167" s="49">
        <f t="shared" si="24"/>
        <v>0</v>
      </c>
      <c r="H167" s="46">
        <f t="shared" si="24"/>
        <v>0</v>
      </c>
    </row>
    <row r="168" spans="2:8" ht="20.100000000000001" customHeight="1" x14ac:dyDescent="0.2">
      <c r="B168" s="47" t="str">
        <f t="shared" si="23"/>
        <v/>
      </c>
      <c r="C168" s="48"/>
      <c r="E168" s="48"/>
      <c r="G168" s="49">
        <f t="shared" si="24"/>
        <v>0</v>
      </c>
      <c r="H168" s="46">
        <f t="shared" si="24"/>
        <v>0</v>
      </c>
    </row>
    <row r="169" spans="2:8" ht="20.100000000000001" customHeight="1" x14ac:dyDescent="0.2">
      <c r="B169" s="47" t="str">
        <f t="shared" si="23"/>
        <v/>
      </c>
      <c r="C169" s="48"/>
      <c r="E169" s="48"/>
      <c r="G169" s="49">
        <f t="shared" si="24"/>
        <v>0</v>
      </c>
      <c r="H169" s="46">
        <f t="shared" si="24"/>
        <v>0</v>
      </c>
    </row>
    <row r="170" spans="2:8" ht="20.100000000000001" customHeight="1" x14ac:dyDescent="0.2">
      <c r="B170" s="47" t="str">
        <f t="shared" si="23"/>
        <v/>
      </c>
      <c r="C170" s="48"/>
      <c r="E170" s="48"/>
      <c r="G170" s="49">
        <f t="shared" si="24"/>
        <v>0</v>
      </c>
      <c r="H170" s="46">
        <f t="shared" si="24"/>
        <v>0</v>
      </c>
    </row>
    <row r="171" spans="2:8" ht="20.100000000000001" customHeight="1" x14ac:dyDescent="0.2">
      <c r="B171" s="47" t="str">
        <f t="shared" si="23"/>
        <v/>
      </c>
      <c r="C171" s="48"/>
      <c r="E171" s="48"/>
      <c r="G171" s="49">
        <f t="shared" si="24"/>
        <v>0</v>
      </c>
      <c r="H171" s="46">
        <f t="shared" si="24"/>
        <v>0</v>
      </c>
    </row>
    <row r="172" spans="2:8" ht="20.100000000000001" customHeight="1" x14ac:dyDescent="0.2">
      <c r="B172" s="47" t="str">
        <f t="shared" si="23"/>
        <v/>
      </c>
      <c r="C172" s="48"/>
      <c r="E172" s="48"/>
      <c r="G172" s="49">
        <f t="shared" si="24"/>
        <v>0</v>
      </c>
      <c r="H172" s="46">
        <f t="shared" si="24"/>
        <v>0</v>
      </c>
    </row>
    <row r="173" spans="2:8" ht="20.100000000000001" customHeight="1" x14ac:dyDescent="0.2">
      <c r="B173" s="47" t="str">
        <f t="shared" si="23"/>
        <v/>
      </c>
      <c r="C173" s="48"/>
      <c r="E173" s="48"/>
      <c r="G173" s="49">
        <f t="shared" si="24"/>
        <v>0</v>
      </c>
      <c r="H173" s="46">
        <f t="shared" si="24"/>
        <v>0</v>
      </c>
    </row>
    <row r="174" spans="2:8" ht="20.100000000000001" customHeight="1" x14ac:dyDescent="0.2">
      <c r="B174" s="47" t="str">
        <f t="shared" si="23"/>
        <v/>
      </c>
      <c r="C174" s="48"/>
      <c r="E174" s="48"/>
      <c r="G174" s="49">
        <f t="shared" si="24"/>
        <v>0</v>
      </c>
      <c r="H174" s="46">
        <f t="shared" si="24"/>
        <v>0</v>
      </c>
    </row>
    <row r="175" spans="2:8" ht="20.100000000000001" customHeight="1" x14ac:dyDescent="0.2">
      <c r="B175" s="47" t="str">
        <f t="shared" si="23"/>
        <v/>
      </c>
      <c r="C175" s="48"/>
      <c r="E175" s="48"/>
      <c r="G175" s="49">
        <f t="shared" si="24"/>
        <v>0</v>
      </c>
      <c r="H175" s="46">
        <f t="shared" si="24"/>
        <v>0</v>
      </c>
    </row>
    <row r="176" spans="2:8" ht="20.100000000000001" customHeight="1" x14ac:dyDescent="0.2">
      <c r="B176" s="47" t="str">
        <f t="shared" si="23"/>
        <v/>
      </c>
      <c r="C176" s="48"/>
      <c r="E176" s="48"/>
      <c r="G176" s="49">
        <f t="shared" si="24"/>
        <v>0</v>
      </c>
      <c r="H176" s="46">
        <f t="shared" si="24"/>
        <v>0</v>
      </c>
    </row>
    <row r="177" spans="2:8" ht="20.100000000000001" customHeight="1" x14ac:dyDescent="0.2">
      <c r="B177" s="47" t="str">
        <f t="shared" si="23"/>
        <v/>
      </c>
      <c r="C177" s="48"/>
      <c r="E177" s="48"/>
      <c r="G177" s="49">
        <f t="shared" si="24"/>
        <v>0</v>
      </c>
      <c r="H177" s="46">
        <f t="shared" si="24"/>
        <v>0</v>
      </c>
    </row>
    <row r="178" spans="2:8" ht="20.100000000000001" customHeight="1" x14ac:dyDescent="0.2">
      <c r="B178" s="47" t="str">
        <f t="shared" si="23"/>
        <v/>
      </c>
      <c r="C178" s="48"/>
      <c r="E178" s="48"/>
      <c r="G178" s="49">
        <f t="shared" si="24"/>
        <v>0</v>
      </c>
      <c r="H178" s="46">
        <f t="shared" si="24"/>
        <v>0</v>
      </c>
    </row>
    <row r="179" spans="2:8" ht="20.100000000000001" customHeight="1" x14ac:dyDescent="0.2">
      <c r="B179" s="47" t="str">
        <f t="shared" ref="B179:B194" si="25">IF($A179&lt;&gt;"",VLOOKUP($A179,Alla_anmälda,5),"")</f>
        <v/>
      </c>
      <c r="C179" s="48"/>
      <c r="E179" s="48"/>
      <c r="G179" s="49">
        <f t="shared" ref="G179:H194" si="26">C179+E179</f>
        <v>0</v>
      </c>
      <c r="H179" s="46">
        <f t="shared" si="26"/>
        <v>0</v>
      </c>
    </row>
    <row r="180" spans="2:8" ht="20.100000000000001" customHeight="1" x14ac:dyDescent="0.2">
      <c r="B180" s="47" t="str">
        <f t="shared" si="25"/>
        <v/>
      </c>
      <c r="C180" s="48"/>
      <c r="E180" s="48"/>
      <c r="G180" s="49">
        <f t="shared" si="26"/>
        <v>0</v>
      </c>
      <c r="H180" s="46">
        <f t="shared" si="26"/>
        <v>0</v>
      </c>
    </row>
    <row r="181" spans="2:8" ht="20.100000000000001" customHeight="1" x14ac:dyDescent="0.2">
      <c r="B181" s="47" t="str">
        <f t="shared" si="25"/>
        <v/>
      </c>
      <c r="C181" s="48"/>
      <c r="E181" s="48"/>
      <c r="G181" s="49">
        <f t="shared" si="26"/>
        <v>0</v>
      </c>
      <c r="H181" s="46">
        <f t="shared" si="26"/>
        <v>0</v>
      </c>
    </row>
    <row r="182" spans="2:8" ht="20.100000000000001" customHeight="1" x14ac:dyDescent="0.2">
      <c r="B182" s="47" t="str">
        <f t="shared" si="25"/>
        <v/>
      </c>
      <c r="C182" s="48"/>
      <c r="E182" s="48"/>
      <c r="G182" s="49">
        <f t="shared" si="26"/>
        <v>0</v>
      </c>
      <c r="H182" s="46">
        <f t="shared" si="26"/>
        <v>0</v>
      </c>
    </row>
    <row r="183" spans="2:8" ht="20.100000000000001" customHeight="1" x14ac:dyDescent="0.2">
      <c r="B183" s="47" t="str">
        <f t="shared" si="25"/>
        <v/>
      </c>
      <c r="C183" s="48"/>
      <c r="E183" s="48"/>
      <c r="G183" s="49">
        <f t="shared" si="26"/>
        <v>0</v>
      </c>
      <c r="H183" s="46">
        <f t="shared" si="26"/>
        <v>0</v>
      </c>
    </row>
    <row r="184" spans="2:8" ht="20.100000000000001" customHeight="1" x14ac:dyDescent="0.2">
      <c r="B184" s="47" t="str">
        <f t="shared" si="25"/>
        <v/>
      </c>
      <c r="C184" s="48"/>
      <c r="E184" s="48"/>
      <c r="G184" s="49">
        <f t="shared" si="26"/>
        <v>0</v>
      </c>
      <c r="H184" s="46">
        <f t="shared" si="26"/>
        <v>0</v>
      </c>
    </row>
    <row r="185" spans="2:8" ht="20.100000000000001" customHeight="1" x14ac:dyDescent="0.2">
      <c r="B185" s="47" t="str">
        <f t="shared" si="25"/>
        <v/>
      </c>
      <c r="C185" s="48"/>
      <c r="E185" s="48"/>
      <c r="G185" s="49">
        <f t="shared" si="26"/>
        <v>0</v>
      </c>
      <c r="H185" s="46">
        <f t="shared" si="26"/>
        <v>0</v>
      </c>
    </row>
    <row r="186" spans="2:8" ht="20.100000000000001" customHeight="1" x14ac:dyDescent="0.2">
      <c r="B186" s="47" t="str">
        <f t="shared" si="25"/>
        <v/>
      </c>
      <c r="C186" s="48"/>
      <c r="E186" s="48"/>
      <c r="G186" s="49">
        <f t="shared" si="26"/>
        <v>0</v>
      </c>
      <c r="H186" s="46">
        <f t="shared" si="26"/>
        <v>0</v>
      </c>
    </row>
    <row r="187" spans="2:8" ht="20.100000000000001" customHeight="1" x14ac:dyDescent="0.2">
      <c r="B187" s="47" t="str">
        <f t="shared" si="25"/>
        <v/>
      </c>
      <c r="C187" s="48"/>
      <c r="E187" s="48"/>
      <c r="G187" s="49">
        <f t="shared" si="26"/>
        <v>0</v>
      </c>
      <c r="H187" s="46">
        <f t="shared" si="26"/>
        <v>0</v>
      </c>
    </row>
    <row r="188" spans="2:8" ht="20.100000000000001" customHeight="1" x14ac:dyDescent="0.2">
      <c r="B188" s="47" t="str">
        <f t="shared" si="25"/>
        <v/>
      </c>
      <c r="C188" s="48"/>
      <c r="E188" s="48"/>
      <c r="G188" s="49">
        <f t="shared" si="26"/>
        <v>0</v>
      </c>
      <c r="H188" s="46">
        <f t="shared" si="26"/>
        <v>0</v>
      </c>
    </row>
    <row r="189" spans="2:8" ht="20.100000000000001" customHeight="1" x14ac:dyDescent="0.2">
      <c r="B189" s="47" t="str">
        <f t="shared" si="25"/>
        <v/>
      </c>
      <c r="C189" s="48"/>
      <c r="E189" s="48"/>
      <c r="G189" s="49">
        <f t="shared" si="26"/>
        <v>0</v>
      </c>
      <c r="H189" s="46">
        <f t="shared" si="26"/>
        <v>0</v>
      </c>
    </row>
    <row r="190" spans="2:8" ht="20.100000000000001" customHeight="1" x14ac:dyDescent="0.2">
      <c r="B190" s="47" t="str">
        <f t="shared" si="25"/>
        <v/>
      </c>
      <c r="C190" s="48"/>
      <c r="E190" s="48"/>
      <c r="G190" s="49">
        <f t="shared" si="26"/>
        <v>0</v>
      </c>
      <c r="H190" s="46">
        <f t="shared" si="26"/>
        <v>0</v>
      </c>
    </row>
    <row r="191" spans="2:8" ht="20.100000000000001" customHeight="1" x14ac:dyDescent="0.2">
      <c r="B191" s="47" t="str">
        <f t="shared" si="25"/>
        <v/>
      </c>
      <c r="C191" s="48"/>
      <c r="E191" s="48"/>
      <c r="G191" s="49">
        <f t="shared" si="26"/>
        <v>0</v>
      </c>
      <c r="H191" s="46">
        <f t="shared" si="26"/>
        <v>0</v>
      </c>
    </row>
    <row r="192" spans="2:8" ht="20.100000000000001" customHeight="1" x14ac:dyDescent="0.2">
      <c r="B192" s="47" t="str">
        <f t="shared" si="25"/>
        <v/>
      </c>
      <c r="C192" s="48"/>
      <c r="E192" s="48"/>
      <c r="G192" s="49">
        <f t="shared" si="26"/>
        <v>0</v>
      </c>
      <c r="H192" s="46">
        <f t="shared" si="26"/>
        <v>0</v>
      </c>
    </row>
    <row r="193" spans="2:8" ht="20.100000000000001" customHeight="1" x14ac:dyDescent="0.2">
      <c r="B193" s="47" t="str">
        <f t="shared" si="25"/>
        <v/>
      </c>
      <c r="C193" s="48"/>
      <c r="E193" s="48"/>
      <c r="G193" s="49">
        <f t="shared" si="26"/>
        <v>0</v>
      </c>
      <c r="H193" s="46">
        <f t="shared" si="26"/>
        <v>0</v>
      </c>
    </row>
    <row r="194" spans="2:8" ht="20.100000000000001" customHeight="1" x14ac:dyDescent="0.2">
      <c r="B194" s="47" t="str">
        <f t="shared" si="25"/>
        <v/>
      </c>
      <c r="C194" s="48"/>
      <c r="E194" s="48"/>
      <c r="G194" s="49">
        <f t="shared" si="26"/>
        <v>0</v>
      </c>
      <c r="H194" s="46">
        <f t="shared" si="26"/>
        <v>0</v>
      </c>
    </row>
    <row r="195" spans="2:8" ht="20.100000000000001" customHeight="1" x14ac:dyDescent="0.2">
      <c r="B195" s="47" t="str">
        <f t="shared" ref="B195:B210" si="27">IF($A195&lt;&gt;"",VLOOKUP($A195,Alla_anmälda,5),"")</f>
        <v/>
      </c>
      <c r="C195" s="48"/>
      <c r="E195" s="48"/>
      <c r="G195" s="49">
        <f t="shared" ref="G195:H210" si="28">C195+E195</f>
        <v>0</v>
      </c>
      <c r="H195" s="46">
        <f t="shared" si="28"/>
        <v>0</v>
      </c>
    </row>
    <row r="196" spans="2:8" ht="20.100000000000001" customHeight="1" x14ac:dyDescent="0.2">
      <c r="B196" s="47" t="str">
        <f t="shared" si="27"/>
        <v/>
      </c>
      <c r="C196" s="48"/>
      <c r="E196" s="48"/>
      <c r="G196" s="49">
        <f t="shared" si="28"/>
        <v>0</v>
      </c>
      <c r="H196" s="46">
        <f t="shared" si="28"/>
        <v>0</v>
      </c>
    </row>
    <row r="197" spans="2:8" ht="20.100000000000001" customHeight="1" x14ac:dyDescent="0.2">
      <c r="B197" s="47" t="str">
        <f t="shared" si="27"/>
        <v/>
      </c>
      <c r="C197" s="48"/>
      <c r="E197" s="48"/>
      <c r="G197" s="49">
        <f t="shared" si="28"/>
        <v>0</v>
      </c>
      <c r="H197" s="46">
        <f t="shared" si="28"/>
        <v>0</v>
      </c>
    </row>
    <row r="198" spans="2:8" ht="20.100000000000001" customHeight="1" x14ac:dyDescent="0.2">
      <c r="B198" s="47" t="str">
        <f t="shared" si="27"/>
        <v/>
      </c>
      <c r="C198" s="48"/>
      <c r="E198" s="48"/>
      <c r="G198" s="49">
        <f t="shared" si="28"/>
        <v>0</v>
      </c>
      <c r="H198" s="46">
        <f t="shared" si="28"/>
        <v>0</v>
      </c>
    </row>
    <row r="199" spans="2:8" ht="20.100000000000001" customHeight="1" x14ac:dyDescent="0.2">
      <c r="B199" s="47" t="str">
        <f t="shared" si="27"/>
        <v/>
      </c>
      <c r="C199" s="48"/>
      <c r="E199" s="48"/>
      <c r="G199" s="49">
        <f t="shared" si="28"/>
        <v>0</v>
      </c>
      <c r="H199" s="46">
        <f t="shared" si="28"/>
        <v>0</v>
      </c>
    </row>
    <row r="200" spans="2:8" ht="20.100000000000001" customHeight="1" x14ac:dyDescent="0.2">
      <c r="B200" s="47" t="str">
        <f t="shared" si="27"/>
        <v/>
      </c>
      <c r="C200" s="48"/>
      <c r="E200" s="48"/>
      <c r="G200" s="49">
        <f t="shared" si="28"/>
        <v>0</v>
      </c>
      <c r="H200" s="46">
        <f t="shared" si="28"/>
        <v>0</v>
      </c>
    </row>
    <row r="201" spans="2:8" ht="20.100000000000001" customHeight="1" x14ac:dyDescent="0.2">
      <c r="B201" s="47" t="str">
        <f t="shared" si="27"/>
        <v/>
      </c>
      <c r="C201" s="48"/>
      <c r="E201" s="48"/>
      <c r="G201" s="49">
        <f t="shared" si="28"/>
        <v>0</v>
      </c>
      <c r="H201" s="46">
        <f t="shared" si="28"/>
        <v>0</v>
      </c>
    </row>
    <row r="202" spans="2:8" ht="20.100000000000001" customHeight="1" x14ac:dyDescent="0.2">
      <c r="B202" s="47" t="str">
        <f t="shared" si="27"/>
        <v/>
      </c>
      <c r="C202" s="48"/>
      <c r="E202" s="48"/>
      <c r="G202" s="49">
        <f t="shared" si="28"/>
        <v>0</v>
      </c>
      <c r="H202" s="46">
        <f t="shared" si="28"/>
        <v>0</v>
      </c>
    </row>
    <row r="203" spans="2:8" ht="20.100000000000001" customHeight="1" x14ac:dyDescent="0.2">
      <c r="B203" s="47" t="str">
        <f t="shared" si="27"/>
        <v/>
      </c>
      <c r="C203" s="48"/>
      <c r="E203" s="48"/>
      <c r="G203" s="49">
        <f t="shared" si="28"/>
        <v>0</v>
      </c>
      <c r="H203" s="46">
        <f t="shared" si="28"/>
        <v>0</v>
      </c>
    </row>
    <row r="204" spans="2:8" ht="20.100000000000001" customHeight="1" x14ac:dyDescent="0.2">
      <c r="B204" s="47" t="str">
        <f t="shared" si="27"/>
        <v/>
      </c>
      <c r="C204" s="48"/>
      <c r="E204" s="48"/>
      <c r="G204" s="49">
        <f t="shared" si="28"/>
        <v>0</v>
      </c>
      <c r="H204" s="46">
        <f t="shared" si="28"/>
        <v>0</v>
      </c>
    </row>
    <row r="205" spans="2:8" ht="20.100000000000001" customHeight="1" x14ac:dyDescent="0.2">
      <c r="B205" s="47" t="str">
        <f t="shared" si="27"/>
        <v/>
      </c>
      <c r="C205" s="48"/>
      <c r="E205" s="48"/>
      <c r="G205" s="49">
        <f t="shared" si="28"/>
        <v>0</v>
      </c>
      <c r="H205" s="46">
        <f t="shared" si="28"/>
        <v>0</v>
      </c>
    </row>
    <row r="206" spans="2:8" ht="20.100000000000001" customHeight="1" x14ac:dyDescent="0.2">
      <c r="B206" s="47" t="str">
        <f t="shared" si="27"/>
        <v/>
      </c>
      <c r="C206" s="48"/>
      <c r="E206" s="48"/>
      <c r="G206" s="49">
        <f t="shared" si="28"/>
        <v>0</v>
      </c>
      <c r="H206" s="46">
        <f t="shared" si="28"/>
        <v>0</v>
      </c>
    </row>
    <row r="207" spans="2:8" ht="20.100000000000001" customHeight="1" x14ac:dyDescent="0.2">
      <c r="B207" s="47" t="str">
        <f t="shared" si="27"/>
        <v/>
      </c>
      <c r="C207" s="48"/>
      <c r="E207" s="48"/>
      <c r="G207" s="49">
        <f t="shared" si="28"/>
        <v>0</v>
      </c>
      <c r="H207" s="46">
        <f t="shared" si="28"/>
        <v>0</v>
      </c>
    </row>
    <row r="208" spans="2:8" ht="20.100000000000001" customHeight="1" x14ac:dyDescent="0.2">
      <c r="B208" s="47" t="str">
        <f t="shared" si="27"/>
        <v/>
      </c>
      <c r="C208" s="48"/>
      <c r="E208" s="48"/>
      <c r="G208" s="49">
        <f t="shared" si="28"/>
        <v>0</v>
      </c>
      <c r="H208" s="46">
        <f t="shared" si="28"/>
        <v>0</v>
      </c>
    </row>
    <row r="209" spans="2:8" ht="20.100000000000001" customHeight="1" x14ac:dyDescent="0.2">
      <c r="B209" s="47" t="str">
        <f t="shared" si="27"/>
        <v/>
      </c>
      <c r="C209" s="48"/>
      <c r="E209" s="48"/>
      <c r="G209" s="49">
        <f t="shared" si="28"/>
        <v>0</v>
      </c>
      <c r="H209" s="46">
        <f t="shared" si="28"/>
        <v>0</v>
      </c>
    </row>
    <row r="210" spans="2:8" ht="20.100000000000001" customHeight="1" x14ac:dyDescent="0.2">
      <c r="B210" s="47" t="str">
        <f t="shared" si="27"/>
        <v/>
      </c>
      <c r="C210" s="48"/>
      <c r="E210" s="48"/>
      <c r="G210" s="49">
        <f t="shared" si="28"/>
        <v>0</v>
      </c>
      <c r="H210" s="46">
        <f t="shared" si="28"/>
        <v>0</v>
      </c>
    </row>
    <row r="211" spans="2:8" ht="20.100000000000001" customHeight="1" x14ac:dyDescent="0.2">
      <c r="B211" s="47" t="str">
        <f t="shared" ref="B211:B226" si="29">IF($A211&lt;&gt;"",VLOOKUP($A211,Alla_anmälda,5),"")</f>
        <v/>
      </c>
      <c r="C211" s="48"/>
      <c r="E211" s="48"/>
      <c r="G211" s="49">
        <f t="shared" ref="G211:H226" si="30">C211+E211</f>
        <v>0</v>
      </c>
      <c r="H211" s="46">
        <f t="shared" si="30"/>
        <v>0</v>
      </c>
    </row>
    <row r="212" spans="2:8" ht="20.100000000000001" customHeight="1" x14ac:dyDescent="0.2">
      <c r="B212" s="47" t="str">
        <f t="shared" si="29"/>
        <v/>
      </c>
      <c r="C212" s="48"/>
      <c r="E212" s="48"/>
      <c r="G212" s="49">
        <f t="shared" si="30"/>
        <v>0</v>
      </c>
      <c r="H212" s="46">
        <f t="shared" si="30"/>
        <v>0</v>
      </c>
    </row>
    <row r="213" spans="2:8" ht="20.100000000000001" customHeight="1" x14ac:dyDescent="0.2">
      <c r="B213" s="47" t="str">
        <f t="shared" si="29"/>
        <v/>
      </c>
      <c r="C213" s="48"/>
      <c r="E213" s="48"/>
      <c r="G213" s="49">
        <f t="shared" si="30"/>
        <v>0</v>
      </c>
      <c r="H213" s="46">
        <f t="shared" si="30"/>
        <v>0</v>
      </c>
    </row>
    <row r="214" spans="2:8" ht="20.100000000000001" customHeight="1" x14ac:dyDescent="0.2">
      <c r="B214" s="47" t="str">
        <f t="shared" si="29"/>
        <v/>
      </c>
      <c r="C214" s="48"/>
      <c r="E214" s="48"/>
      <c r="G214" s="49">
        <f t="shared" si="30"/>
        <v>0</v>
      </c>
      <c r="H214" s="46">
        <f t="shared" si="30"/>
        <v>0</v>
      </c>
    </row>
    <row r="215" spans="2:8" ht="20.100000000000001" customHeight="1" x14ac:dyDescent="0.2">
      <c r="B215" s="47" t="str">
        <f t="shared" si="29"/>
        <v/>
      </c>
      <c r="C215" s="48"/>
      <c r="E215" s="48"/>
      <c r="G215" s="49">
        <f t="shared" si="30"/>
        <v>0</v>
      </c>
      <c r="H215" s="46">
        <f t="shared" si="30"/>
        <v>0</v>
      </c>
    </row>
    <row r="216" spans="2:8" ht="20.100000000000001" customHeight="1" x14ac:dyDescent="0.2">
      <c r="B216" s="47" t="str">
        <f t="shared" si="29"/>
        <v/>
      </c>
      <c r="C216" s="48"/>
      <c r="E216" s="48"/>
      <c r="G216" s="49">
        <f t="shared" si="30"/>
        <v>0</v>
      </c>
      <c r="H216" s="46">
        <f t="shared" si="30"/>
        <v>0</v>
      </c>
    </row>
    <row r="217" spans="2:8" ht="20.100000000000001" customHeight="1" x14ac:dyDescent="0.2">
      <c r="B217" s="47" t="str">
        <f t="shared" si="29"/>
        <v/>
      </c>
      <c r="C217" s="48"/>
      <c r="E217" s="48"/>
      <c r="G217" s="49">
        <f t="shared" si="30"/>
        <v>0</v>
      </c>
      <c r="H217" s="46">
        <f t="shared" si="30"/>
        <v>0</v>
      </c>
    </row>
    <row r="218" spans="2:8" ht="20.100000000000001" customHeight="1" x14ac:dyDescent="0.2">
      <c r="B218" s="47" t="str">
        <f t="shared" si="29"/>
        <v/>
      </c>
      <c r="C218" s="48"/>
      <c r="E218" s="48"/>
      <c r="G218" s="49">
        <f t="shared" si="30"/>
        <v>0</v>
      </c>
      <c r="H218" s="46">
        <f t="shared" si="30"/>
        <v>0</v>
      </c>
    </row>
    <row r="219" spans="2:8" ht="20.100000000000001" customHeight="1" x14ac:dyDescent="0.2">
      <c r="B219" s="47" t="str">
        <f t="shared" si="29"/>
        <v/>
      </c>
      <c r="C219" s="48"/>
      <c r="E219" s="48"/>
      <c r="G219" s="49">
        <f t="shared" si="30"/>
        <v>0</v>
      </c>
      <c r="H219" s="46">
        <f t="shared" si="30"/>
        <v>0</v>
      </c>
    </row>
    <row r="220" spans="2:8" ht="20.100000000000001" customHeight="1" x14ac:dyDescent="0.2">
      <c r="B220" s="47" t="str">
        <f t="shared" si="29"/>
        <v/>
      </c>
      <c r="C220" s="48"/>
      <c r="E220" s="48"/>
      <c r="G220" s="49">
        <f t="shared" si="30"/>
        <v>0</v>
      </c>
      <c r="H220" s="46">
        <f t="shared" si="30"/>
        <v>0</v>
      </c>
    </row>
    <row r="221" spans="2:8" ht="20.100000000000001" customHeight="1" x14ac:dyDescent="0.2">
      <c r="B221" s="47" t="str">
        <f t="shared" si="29"/>
        <v/>
      </c>
      <c r="C221" s="48"/>
      <c r="E221" s="48"/>
      <c r="G221" s="49">
        <f t="shared" si="30"/>
        <v>0</v>
      </c>
      <c r="H221" s="46">
        <f t="shared" si="30"/>
        <v>0</v>
      </c>
    </row>
    <row r="222" spans="2:8" ht="20.100000000000001" customHeight="1" x14ac:dyDescent="0.2">
      <c r="B222" s="47" t="str">
        <f t="shared" si="29"/>
        <v/>
      </c>
      <c r="C222" s="48"/>
      <c r="E222" s="48"/>
      <c r="G222" s="49">
        <f t="shared" si="30"/>
        <v>0</v>
      </c>
      <c r="H222" s="46">
        <f t="shared" si="30"/>
        <v>0</v>
      </c>
    </row>
    <row r="223" spans="2:8" ht="20.100000000000001" customHeight="1" x14ac:dyDescent="0.2">
      <c r="B223" s="47" t="str">
        <f t="shared" si="29"/>
        <v/>
      </c>
      <c r="C223" s="48"/>
      <c r="E223" s="48"/>
      <c r="G223" s="49">
        <f t="shared" si="30"/>
        <v>0</v>
      </c>
      <c r="H223" s="46">
        <f t="shared" si="30"/>
        <v>0</v>
      </c>
    </row>
    <row r="224" spans="2:8" ht="20.100000000000001" customHeight="1" x14ac:dyDescent="0.2">
      <c r="B224" s="47" t="str">
        <f t="shared" si="29"/>
        <v/>
      </c>
      <c r="C224" s="48"/>
      <c r="E224" s="48"/>
      <c r="G224" s="49">
        <f t="shared" si="30"/>
        <v>0</v>
      </c>
      <c r="H224" s="46">
        <f t="shared" si="30"/>
        <v>0</v>
      </c>
    </row>
    <row r="225" spans="2:8" ht="20.100000000000001" customHeight="1" x14ac:dyDescent="0.2">
      <c r="B225" s="47" t="str">
        <f t="shared" si="29"/>
        <v/>
      </c>
      <c r="C225" s="48"/>
      <c r="E225" s="48"/>
      <c r="G225" s="49">
        <f t="shared" si="30"/>
        <v>0</v>
      </c>
      <c r="H225" s="46">
        <f t="shared" si="30"/>
        <v>0</v>
      </c>
    </row>
    <row r="226" spans="2:8" ht="20.100000000000001" customHeight="1" x14ac:dyDescent="0.2">
      <c r="B226" s="47" t="str">
        <f t="shared" si="29"/>
        <v/>
      </c>
      <c r="C226" s="48"/>
      <c r="E226" s="48"/>
      <c r="G226" s="49">
        <f t="shared" si="30"/>
        <v>0</v>
      </c>
      <c r="H226" s="46">
        <f t="shared" si="30"/>
        <v>0</v>
      </c>
    </row>
    <row r="227" spans="2:8" ht="20.100000000000001" customHeight="1" x14ac:dyDescent="0.2">
      <c r="B227" s="47" t="str">
        <f t="shared" ref="B227:B241" si="31">IF($A227&lt;&gt;"",VLOOKUP($A227,Alla_anmälda,5),"")</f>
        <v/>
      </c>
      <c r="C227" s="48"/>
      <c r="E227" s="48"/>
      <c r="G227" s="49">
        <f t="shared" ref="G227:H241" si="32">C227+E227</f>
        <v>0</v>
      </c>
      <c r="H227" s="46">
        <f t="shared" si="32"/>
        <v>0</v>
      </c>
    </row>
    <row r="228" spans="2:8" ht="20.100000000000001" customHeight="1" x14ac:dyDescent="0.2">
      <c r="B228" s="47" t="str">
        <f t="shared" si="31"/>
        <v/>
      </c>
      <c r="C228" s="48"/>
      <c r="E228" s="48"/>
      <c r="G228" s="49">
        <f t="shared" si="32"/>
        <v>0</v>
      </c>
      <c r="H228" s="46">
        <f t="shared" si="32"/>
        <v>0</v>
      </c>
    </row>
    <row r="229" spans="2:8" ht="20.100000000000001" customHeight="1" x14ac:dyDescent="0.2">
      <c r="B229" s="47" t="str">
        <f t="shared" si="31"/>
        <v/>
      </c>
      <c r="C229" s="48"/>
      <c r="E229" s="48"/>
      <c r="G229" s="49">
        <f t="shared" si="32"/>
        <v>0</v>
      </c>
      <c r="H229" s="46">
        <f t="shared" si="32"/>
        <v>0</v>
      </c>
    </row>
    <row r="230" spans="2:8" ht="20.100000000000001" customHeight="1" x14ac:dyDescent="0.2">
      <c r="B230" s="47" t="str">
        <f t="shared" si="31"/>
        <v/>
      </c>
      <c r="C230" s="48"/>
      <c r="E230" s="48"/>
      <c r="G230" s="49">
        <f t="shared" si="32"/>
        <v>0</v>
      </c>
      <c r="H230" s="46">
        <f t="shared" si="32"/>
        <v>0</v>
      </c>
    </row>
    <row r="231" spans="2:8" ht="20.100000000000001" customHeight="1" x14ac:dyDescent="0.2">
      <c r="B231" s="47" t="str">
        <f t="shared" si="31"/>
        <v/>
      </c>
      <c r="C231" s="48"/>
      <c r="E231" s="48"/>
      <c r="G231" s="49">
        <f t="shared" si="32"/>
        <v>0</v>
      </c>
      <c r="H231" s="46">
        <f t="shared" si="32"/>
        <v>0</v>
      </c>
    </row>
    <row r="232" spans="2:8" ht="20.100000000000001" customHeight="1" x14ac:dyDescent="0.2">
      <c r="B232" s="47" t="str">
        <f t="shared" si="31"/>
        <v/>
      </c>
      <c r="C232" s="48"/>
      <c r="E232" s="48"/>
      <c r="G232" s="49">
        <f t="shared" si="32"/>
        <v>0</v>
      </c>
      <c r="H232" s="46">
        <f t="shared" si="32"/>
        <v>0</v>
      </c>
    </row>
    <row r="233" spans="2:8" ht="20.100000000000001" customHeight="1" x14ac:dyDescent="0.2">
      <c r="B233" s="47" t="str">
        <f t="shared" si="31"/>
        <v/>
      </c>
      <c r="C233" s="48"/>
      <c r="E233" s="48"/>
      <c r="G233" s="49">
        <f t="shared" si="32"/>
        <v>0</v>
      </c>
      <c r="H233" s="46">
        <f t="shared" si="32"/>
        <v>0</v>
      </c>
    </row>
    <row r="234" spans="2:8" ht="20.100000000000001" customHeight="1" x14ac:dyDescent="0.2">
      <c r="B234" s="47" t="str">
        <f t="shared" si="31"/>
        <v/>
      </c>
      <c r="C234" s="48"/>
      <c r="E234" s="48"/>
      <c r="G234" s="49">
        <f t="shared" si="32"/>
        <v>0</v>
      </c>
      <c r="H234" s="46">
        <f t="shared" si="32"/>
        <v>0</v>
      </c>
    </row>
    <row r="235" spans="2:8" ht="20.100000000000001" customHeight="1" x14ac:dyDescent="0.2">
      <c r="B235" s="47" t="str">
        <f t="shared" si="31"/>
        <v/>
      </c>
      <c r="C235" s="48"/>
      <c r="E235" s="48"/>
      <c r="G235" s="49">
        <f t="shared" si="32"/>
        <v>0</v>
      </c>
      <c r="H235" s="46">
        <f t="shared" si="32"/>
        <v>0</v>
      </c>
    </row>
    <row r="236" spans="2:8" ht="20.100000000000001" customHeight="1" x14ac:dyDescent="0.2">
      <c r="B236" s="47" t="str">
        <f t="shared" si="31"/>
        <v/>
      </c>
      <c r="C236" s="48"/>
      <c r="E236" s="48"/>
      <c r="G236" s="49">
        <f t="shared" si="32"/>
        <v>0</v>
      </c>
      <c r="H236" s="46">
        <f t="shared" si="32"/>
        <v>0</v>
      </c>
    </row>
    <row r="237" spans="2:8" ht="20.100000000000001" customHeight="1" x14ac:dyDescent="0.2">
      <c r="B237" s="47" t="str">
        <f t="shared" si="31"/>
        <v/>
      </c>
      <c r="C237" s="48"/>
      <c r="E237" s="48"/>
      <c r="G237" s="49">
        <f t="shared" si="32"/>
        <v>0</v>
      </c>
      <c r="H237" s="46">
        <f t="shared" si="32"/>
        <v>0</v>
      </c>
    </row>
    <row r="238" spans="2:8" ht="20.100000000000001" customHeight="1" x14ac:dyDescent="0.2">
      <c r="B238" s="47" t="str">
        <f t="shared" si="31"/>
        <v/>
      </c>
      <c r="C238" s="48"/>
      <c r="E238" s="48"/>
      <c r="G238" s="49">
        <f t="shared" si="32"/>
        <v>0</v>
      </c>
      <c r="H238" s="46">
        <f t="shared" si="32"/>
        <v>0</v>
      </c>
    </row>
    <row r="239" spans="2:8" ht="20.100000000000001" customHeight="1" x14ac:dyDescent="0.2">
      <c r="B239" s="47" t="str">
        <f t="shared" si="31"/>
        <v/>
      </c>
      <c r="C239" s="48"/>
      <c r="E239" s="48"/>
      <c r="G239" s="49">
        <f t="shared" si="32"/>
        <v>0</v>
      </c>
      <c r="H239" s="46">
        <f t="shared" si="32"/>
        <v>0</v>
      </c>
    </row>
    <row r="240" spans="2:8" ht="20.100000000000001" customHeight="1" x14ac:dyDescent="0.2">
      <c r="B240" s="47" t="str">
        <f t="shared" si="31"/>
        <v/>
      </c>
      <c r="C240" s="48"/>
      <c r="E240" s="48"/>
      <c r="G240" s="49">
        <f t="shared" si="32"/>
        <v>0</v>
      </c>
      <c r="H240" s="46">
        <f t="shared" si="32"/>
        <v>0</v>
      </c>
    </row>
    <row r="241" spans="2:8" ht="20.100000000000001" customHeight="1" x14ac:dyDescent="0.2">
      <c r="B241" s="47" t="str">
        <f t="shared" si="31"/>
        <v/>
      </c>
      <c r="C241" s="48"/>
      <c r="E241" s="48"/>
      <c r="G241" s="49">
        <f t="shared" si="32"/>
        <v>0</v>
      </c>
      <c r="H241" s="46">
        <f t="shared" si="32"/>
        <v>0</v>
      </c>
    </row>
  </sheetData>
  <sortState ref="A2:I27">
    <sortCondition ref="G1"/>
    <sortCondition ref="H1"/>
  </sortState>
  <printOptions horizontalCentered="1"/>
  <pageMargins left="0.98425196850393704" right="0.39370078740157483" top="0.98425196850393704" bottom="0.39370078740157483" header="0.39370078740157483" footer="0.39370078740157483"/>
  <pageSetup paperSize="9" scale="26" orientation="portrait" verticalDpi="300" r:id="rId1"/>
  <headerFooter alignWithMargins="0">
    <oddHeader>&amp;LNORRKÖPING&amp;C&amp;12FINAL &amp;R&amp;8&amp;F.&amp;A
2021-08-14
Page &amp;P (&amp;N)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O76"/>
  <sheetViews>
    <sheetView zoomScale="75" zoomScaleNormal="75" workbookViewId="0">
      <selection activeCell="I5" sqref="I5"/>
    </sheetView>
  </sheetViews>
  <sheetFormatPr defaultRowHeight="24.95" customHeight="1" x14ac:dyDescent="0.2"/>
  <cols>
    <col min="1" max="1" width="3.7109375" style="46" customWidth="1"/>
    <col min="2" max="2" width="6.85546875" style="45" customWidth="1"/>
    <col min="3" max="3" width="31.5703125" style="47" customWidth="1"/>
    <col min="4" max="4" width="7.140625" style="45" customWidth="1"/>
    <col min="5" max="5" width="4.85546875" style="44" customWidth="1"/>
    <col min="6" max="6" width="4.85546875" style="40" customWidth="1"/>
    <col min="7" max="7" width="11.140625" style="40" customWidth="1"/>
    <col min="8" max="8" width="3.7109375" style="47" customWidth="1"/>
    <col min="9" max="9" width="7" style="45" customWidth="1"/>
    <col min="10" max="10" width="31.5703125" style="47" customWidth="1"/>
    <col min="11" max="11" width="7.140625" style="45" customWidth="1"/>
    <col min="12" max="13" width="5" style="45" customWidth="1"/>
    <col min="14" max="14" width="11.7109375" style="45" customWidth="1"/>
  </cols>
  <sheetData>
    <row r="1" spans="1:15" s="58" customFormat="1" ht="24.95" customHeight="1" thickBot="1" x14ac:dyDescent="0.25">
      <c r="A1" s="50" t="s">
        <v>66</v>
      </c>
      <c r="B1" s="54"/>
      <c r="C1" s="62" t="s">
        <v>45</v>
      </c>
      <c r="D1" s="63" t="s">
        <v>37</v>
      </c>
      <c r="E1" s="63" t="s">
        <v>38</v>
      </c>
      <c r="F1" s="67" t="s">
        <v>58</v>
      </c>
      <c r="G1" s="67" t="s">
        <v>59</v>
      </c>
      <c r="H1" s="50" t="s">
        <v>60</v>
      </c>
      <c r="I1" s="54"/>
      <c r="J1" s="62" t="s">
        <v>61</v>
      </c>
      <c r="K1" s="63" t="s">
        <v>37</v>
      </c>
      <c r="L1" s="63" t="s">
        <v>38</v>
      </c>
      <c r="M1" s="74" t="s">
        <v>58</v>
      </c>
      <c r="N1" s="74" t="s">
        <v>59</v>
      </c>
    </row>
    <row r="2" spans="1:15" ht="24.95" customHeight="1" thickTop="1" x14ac:dyDescent="0.2">
      <c r="A2" s="51" t="s">
        <v>46</v>
      </c>
      <c r="B2" s="55"/>
      <c r="C2" s="59" t="str">
        <f>IF($B2&lt;&gt;"",VLOOKUP($B2,Alla_anmälda,5),"")</f>
        <v/>
      </c>
      <c r="D2" s="64"/>
      <c r="E2" s="68"/>
      <c r="F2" s="69"/>
      <c r="G2" s="69"/>
      <c r="H2" s="59" t="s">
        <v>46</v>
      </c>
      <c r="I2" s="55"/>
      <c r="J2" s="59" t="str">
        <f>IF($I2&lt;&gt;"",VLOOKUP($I2,Alla_anmälda,5),"")</f>
        <v/>
      </c>
      <c r="K2" s="64"/>
      <c r="L2" s="68"/>
      <c r="M2" s="69"/>
      <c r="N2" s="75"/>
    </row>
    <row r="3" spans="1:15" ht="24.95" customHeight="1" x14ac:dyDescent="0.2">
      <c r="A3" s="52" t="s">
        <v>47</v>
      </c>
      <c r="B3" s="56"/>
      <c r="C3" s="60" t="str">
        <f>IF($B3&lt;&gt;"",VLOOKUP($B3,Alla_anmälda,5),"")</f>
        <v/>
      </c>
      <c r="D3" s="65"/>
      <c r="E3" s="70"/>
      <c r="F3" s="71"/>
      <c r="G3" s="71"/>
      <c r="H3" s="60" t="s">
        <v>47</v>
      </c>
      <c r="I3" s="56"/>
      <c r="J3" s="60" t="str">
        <f>IF($I3&lt;&gt;"",VLOOKUP($I3,Alla_anmälda,5),"")</f>
        <v/>
      </c>
      <c r="K3" s="65"/>
      <c r="L3" s="70"/>
      <c r="M3" s="71"/>
      <c r="N3" s="76"/>
    </row>
    <row r="4" spans="1:15" ht="24.95" customHeight="1" x14ac:dyDescent="0.2">
      <c r="A4" s="52" t="s">
        <v>48</v>
      </c>
      <c r="B4" s="56"/>
      <c r="C4" s="60" t="str">
        <f>IF($B4&lt;&gt;"",VLOOKUP($B4,Alla_anmälda,5),"")</f>
        <v/>
      </c>
      <c r="D4" s="65"/>
      <c r="E4" s="70"/>
      <c r="F4" s="71"/>
      <c r="G4" s="71"/>
      <c r="H4" s="60" t="s">
        <v>48</v>
      </c>
      <c r="I4" s="56"/>
      <c r="J4" s="60" t="str">
        <f>IF($I4&lt;&gt;"",VLOOKUP($I4,Alla_anmälda,5),"")</f>
        <v/>
      </c>
      <c r="K4" s="65"/>
      <c r="L4" s="70"/>
      <c r="M4" s="71"/>
      <c r="N4" s="76"/>
    </row>
    <row r="5" spans="1:15" ht="24.95" customHeight="1" thickBot="1" x14ac:dyDescent="0.25">
      <c r="A5" s="53" t="s">
        <v>49</v>
      </c>
      <c r="B5" s="57"/>
      <c r="C5" s="61" t="str">
        <f>IF($B5&lt;&gt;"",VLOOKUP($B5,Alla_anmälda,5),"")</f>
        <v/>
      </c>
      <c r="D5" s="66"/>
      <c r="E5" s="72"/>
      <c r="F5" s="73"/>
      <c r="G5" s="73"/>
      <c r="H5" s="61" t="s">
        <v>49</v>
      </c>
      <c r="I5" s="57"/>
      <c r="J5" s="61" t="str">
        <f>IF($I5&lt;&gt;"",VLOOKUP($I5,Alla_anmälda,5),"")</f>
        <v/>
      </c>
      <c r="K5" s="66"/>
      <c r="L5" s="72"/>
      <c r="M5" s="73"/>
      <c r="N5" s="77"/>
      <c r="O5" t="s">
        <v>31</v>
      </c>
    </row>
    <row r="6" spans="1:15" s="58" customFormat="1" ht="24.95" customHeight="1" thickTop="1" thickBot="1" x14ac:dyDescent="0.25">
      <c r="A6" s="50" t="s">
        <v>68</v>
      </c>
      <c r="B6" s="54"/>
      <c r="C6" s="62" t="s">
        <v>45</v>
      </c>
      <c r="D6" s="63"/>
      <c r="E6" s="63"/>
      <c r="F6" s="67"/>
      <c r="G6" s="67"/>
      <c r="H6" s="50" t="s">
        <v>63</v>
      </c>
      <c r="I6" s="54"/>
      <c r="J6" s="62" t="s">
        <v>61</v>
      </c>
      <c r="K6" s="63"/>
      <c r="L6" s="63"/>
      <c r="M6" s="74"/>
      <c r="N6" s="74"/>
    </row>
    <row r="7" spans="1:15" ht="24.95" customHeight="1" thickTop="1" x14ac:dyDescent="0.2">
      <c r="A7" s="51" t="s">
        <v>46</v>
      </c>
      <c r="B7" s="55"/>
      <c r="C7" s="59" t="str">
        <f>IF($B7&lt;&gt;"",VLOOKUP($B7,Alla_anmälda,5),"")</f>
        <v/>
      </c>
      <c r="D7" s="64"/>
      <c r="E7" s="68"/>
      <c r="F7" s="69"/>
      <c r="G7" s="69"/>
      <c r="H7" s="59" t="s">
        <v>46</v>
      </c>
      <c r="I7" s="55"/>
      <c r="J7" s="59" t="str">
        <f>IF($I7&lt;&gt;"",VLOOKUP($I7,Alla_anmälda,5),"")</f>
        <v/>
      </c>
      <c r="K7" s="64"/>
      <c r="L7" s="68"/>
      <c r="M7" s="69"/>
      <c r="N7" s="75"/>
    </row>
    <row r="8" spans="1:15" ht="24.95" customHeight="1" x14ac:dyDescent="0.2">
      <c r="A8" s="52" t="s">
        <v>66</v>
      </c>
      <c r="B8" s="56"/>
      <c r="C8" s="60" t="str">
        <f>IF($B8&lt;&gt;"",VLOOKUP($B8,Alla_anmälda,5),"")</f>
        <v/>
      </c>
      <c r="D8" s="65"/>
      <c r="E8" s="70"/>
      <c r="F8" s="71"/>
      <c r="G8" s="71"/>
      <c r="H8" s="60" t="s">
        <v>47</v>
      </c>
      <c r="I8" s="56"/>
      <c r="J8" s="60" t="str">
        <f>IF($I8&lt;&gt;"",VLOOKUP($I8,Alla_anmälda,5),"")</f>
        <v/>
      </c>
      <c r="K8" s="65"/>
      <c r="L8" s="70"/>
      <c r="M8" s="71"/>
      <c r="N8" s="76"/>
    </row>
    <row r="9" spans="1:15" ht="24.95" customHeight="1" x14ac:dyDescent="0.2">
      <c r="A9" s="52" t="s">
        <v>48</v>
      </c>
      <c r="B9" s="56"/>
      <c r="C9" s="60" t="str">
        <f>IF($B9&lt;&gt;"",VLOOKUP($B9,Alla_anmälda,5),"")</f>
        <v/>
      </c>
      <c r="D9" s="65"/>
      <c r="E9" s="70"/>
      <c r="F9" s="71"/>
      <c r="G9" s="71"/>
      <c r="H9" s="60" t="s">
        <v>48</v>
      </c>
      <c r="I9" s="56"/>
      <c r="J9" s="60" t="str">
        <f>IF($I9&lt;&gt;"",VLOOKUP($I9,Alla_anmälda,5),"")</f>
        <v/>
      </c>
      <c r="K9" s="65"/>
      <c r="L9" s="70"/>
      <c r="M9" s="71"/>
      <c r="N9" s="76"/>
    </row>
    <row r="10" spans="1:15" ht="24.95" customHeight="1" thickBot="1" x14ac:dyDescent="0.25">
      <c r="A10" s="53" t="s">
        <v>49</v>
      </c>
      <c r="B10" s="57"/>
      <c r="C10" s="61" t="str">
        <f>IF($B10&lt;&gt;"",VLOOKUP($B10,Alla_anmälda,5),"")</f>
        <v/>
      </c>
      <c r="D10" s="66"/>
      <c r="E10" s="72"/>
      <c r="F10" s="73"/>
      <c r="G10" s="73"/>
      <c r="H10" s="61" t="s">
        <v>49</v>
      </c>
      <c r="I10" s="57"/>
      <c r="J10" s="61" t="str">
        <f>IF($I10&lt;&gt;"",VLOOKUP($I10,Alla_anmälda,5),"")</f>
        <v/>
      </c>
      <c r="K10" s="66"/>
      <c r="L10" s="72"/>
      <c r="M10" s="73"/>
      <c r="N10" s="77"/>
    </row>
    <row r="11" spans="1:15" s="58" customFormat="1" ht="24.95" hidden="1" customHeight="1" thickTop="1" thickBot="1" x14ac:dyDescent="0.25">
      <c r="A11" s="50" t="s">
        <v>68</v>
      </c>
      <c r="B11" s="54"/>
      <c r="C11" s="62" t="s">
        <v>45</v>
      </c>
      <c r="D11" s="63"/>
      <c r="E11" s="63"/>
      <c r="F11" s="67"/>
      <c r="G11" s="67"/>
      <c r="H11" s="50" t="s">
        <v>65</v>
      </c>
      <c r="I11" s="54"/>
      <c r="J11" s="62" t="s">
        <v>61</v>
      </c>
      <c r="K11" s="63"/>
      <c r="L11" s="63"/>
      <c r="M11" s="74"/>
      <c r="N11" s="74"/>
    </row>
    <row r="12" spans="1:15" ht="24.95" hidden="1" customHeight="1" thickTop="1" x14ac:dyDescent="0.2">
      <c r="A12" s="51" t="s">
        <v>46</v>
      </c>
      <c r="B12" s="55"/>
      <c r="C12" s="59" t="str">
        <f>IF($B12&lt;&gt;"",VLOOKUP($B12,Alla_anmälda,5),"")</f>
        <v/>
      </c>
      <c r="D12" s="64"/>
      <c r="E12" s="68"/>
      <c r="F12" s="69"/>
      <c r="G12" s="69"/>
      <c r="H12" s="59" t="s">
        <v>46</v>
      </c>
      <c r="I12" s="55"/>
      <c r="J12" s="59" t="str">
        <f>IF($I12&lt;&gt;"",VLOOKUP($I12,Alla_anmälda,5),"")</f>
        <v/>
      </c>
      <c r="K12" s="64"/>
      <c r="L12" s="68"/>
      <c r="M12" s="69"/>
      <c r="N12" s="75"/>
    </row>
    <row r="13" spans="1:15" ht="24.95" hidden="1" customHeight="1" x14ac:dyDescent="0.2">
      <c r="A13" s="52" t="s">
        <v>68</v>
      </c>
      <c r="B13" s="56"/>
      <c r="C13" s="60" t="str">
        <f>IF($B13&lt;&gt;"",VLOOKUP($B13,Alla_anmälda,5),"")</f>
        <v/>
      </c>
      <c r="D13" s="65"/>
      <c r="E13" s="70"/>
      <c r="F13" s="71"/>
      <c r="G13" s="71"/>
      <c r="H13" s="60" t="s">
        <v>47</v>
      </c>
      <c r="I13" s="56"/>
      <c r="J13" s="60" t="str">
        <f>IF($I13&lt;&gt;"",VLOOKUP($I13,Alla_anmälda,5),"")</f>
        <v/>
      </c>
      <c r="K13" s="65"/>
      <c r="L13" s="70"/>
      <c r="M13" s="71"/>
      <c r="N13" s="76"/>
    </row>
    <row r="14" spans="1:15" ht="24.95" hidden="1" customHeight="1" x14ac:dyDescent="0.2">
      <c r="A14" s="52" t="s">
        <v>48</v>
      </c>
      <c r="B14" s="56"/>
      <c r="C14" s="60" t="str">
        <f>IF($B14&lt;&gt;"",VLOOKUP($B14,Alla_anmälda,5),"")</f>
        <v/>
      </c>
      <c r="D14" s="65"/>
      <c r="E14" s="70"/>
      <c r="F14" s="71"/>
      <c r="G14" s="71"/>
      <c r="H14" s="60" t="s">
        <v>48</v>
      </c>
      <c r="I14" s="56"/>
      <c r="J14" s="60" t="str">
        <f>IF($I14&lt;&gt;"",VLOOKUP($I14,Alla_anmälda,5),"")</f>
        <v/>
      </c>
      <c r="K14" s="65"/>
      <c r="L14" s="70"/>
      <c r="M14" s="71"/>
      <c r="N14" s="76"/>
    </row>
    <row r="15" spans="1:15" ht="24.95" hidden="1" customHeight="1" thickBot="1" x14ac:dyDescent="0.25">
      <c r="A15" s="53" t="s">
        <v>49</v>
      </c>
      <c r="B15" s="57"/>
      <c r="C15" s="61" t="str">
        <f>IF($B15&lt;&gt;"",VLOOKUP($B15,Alla_anmälda,5),"")</f>
        <v/>
      </c>
      <c r="D15" s="66"/>
      <c r="E15" s="72"/>
      <c r="F15" s="73"/>
      <c r="G15" s="73"/>
      <c r="H15" s="61" t="s">
        <v>49</v>
      </c>
      <c r="I15" s="57"/>
      <c r="J15" s="61" t="str">
        <f>IF($I15&lt;&gt;"",VLOOKUP($I15,Alla_anmälda,5),"")</f>
        <v/>
      </c>
      <c r="K15" s="66"/>
      <c r="L15" s="72"/>
      <c r="M15" s="73"/>
      <c r="N15" s="77"/>
    </row>
    <row r="16" spans="1:15" s="58" customFormat="1" ht="24.95" hidden="1" customHeight="1" thickTop="1" thickBot="1" x14ac:dyDescent="0.25">
      <c r="A16" s="50" t="s">
        <v>68</v>
      </c>
      <c r="B16" s="54"/>
      <c r="C16" s="62" t="s">
        <v>45</v>
      </c>
      <c r="D16" s="63"/>
      <c r="E16" s="63"/>
      <c r="F16" s="67"/>
      <c r="G16" s="67"/>
      <c r="H16" s="50" t="s">
        <v>67</v>
      </c>
      <c r="I16" s="54"/>
      <c r="J16" s="62" t="s">
        <v>61</v>
      </c>
      <c r="K16" s="63"/>
      <c r="L16" s="63"/>
      <c r="M16" s="74"/>
      <c r="N16" s="74"/>
    </row>
    <row r="17" spans="1:14" ht="24.95" hidden="1" customHeight="1" thickTop="1" x14ac:dyDescent="0.2">
      <c r="A17" s="51" t="s">
        <v>46</v>
      </c>
      <c r="B17" s="55"/>
      <c r="C17" s="59" t="str">
        <f>IF($B17&lt;&gt;"",VLOOKUP($B17,Alla_anmälda,5),"")</f>
        <v/>
      </c>
      <c r="D17" s="64"/>
      <c r="E17" s="68"/>
      <c r="F17" s="69"/>
      <c r="G17" s="69"/>
      <c r="H17" s="59" t="s">
        <v>46</v>
      </c>
      <c r="I17" s="55"/>
      <c r="J17" s="59" t="str">
        <f>IF($I17&lt;&gt;"",VLOOKUP($I17,Alla_anmälda,5),"")</f>
        <v/>
      </c>
      <c r="K17" s="64"/>
      <c r="L17" s="68"/>
      <c r="M17" s="69"/>
      <c r="N17" s="75"/>
    </row>
    <row r="18" spans="1:14" ht="24.95" hidden="1" customHeight="1" x14ac:dyDescent="0.2">
      <c r="A18" s="52" t="s">
        <v>68</v>
      </c>
      <c r="B18" s="56"/>
      <c r="C18" s="60" t="str">
        <f>IF($B18&lt;&gt;"",VLOOKUP($B18,Alla_anmälda,5),"")</f>
        <v/>
      </c>
      <c r="D18" s="65"/>
      <c r="E18" s="70"/>
      <c r="F18" s="71"/>
      <c r="G18" s="71"/>
      <c r="H18" s="60" t="s">
        <v>47</v>
      </c>
      <c r="I18" s="56"/>
      <c r="J18" s="60" t="str">
        <f>IF($I18&lt;&gt;"",VLOOKUP($I18,Alla_anmälda,5),"")</f>
        <v/>
      </c>
      <c r="K18" s="65"/>
      <c r="L18" s="70"/>
      <c r="M18" s="71"/>
      <c r="N18" s="76"/>
    </row>
    <row r="19" spans="1:14" ht="24.95" hidden="1" customHeight="1" x14ac:dyDescent="0.2">
      <c r="A19" s="52" t="s">
        <v>48</v>
      </c>
      <c r="B19" s="56"/>
      <c r="C19" s="60" t="str">
        <f>IF($B19&lt;&gt;"",VLOOKUP($B19,Alla_anmälda,5),"")</f>
        <v/>
      </c>
      <c r="D19" s="65"/>
      <c r="E19" s="70"/>
      <c r="F19" s="71"/>
      <c r="G19" s="71"/>
      <c r="H19" s="60" t="s">
        <v>48</v>
      </c>
      <c r="I19" s="56"/>
      <c r="J19" s="60" t="str">
        <f>IF($I19&lt;&gt;"",VLOOKUP($I19,Alla_anmälda,5),"")</f>
        <v/>
      </c>
      <c r="K19" s="65"/>
      <c r="L19" s="70"/>
      <c r="M19" s="71"/>
      <c r="N19" s="76"/>
    </row>
    <row r="20" spans="1:14" ht="24.95" hidden="1" customHeight="1" thickBot="1" x14ac:dyDescent="0.25">
      <c r="A20" s="53" t="s">
        <v>49</v>
      </c>
      <c r="B20" s="57"/>
      <c r="C20" s="61" t="str">
        <f>IF($B20&lt;&gt;"",VLOOKUP($B20,Alla_anmälda,5),"")</f>
        <v/>
      </c>
      <c r="D20" s="66"/>
      <c r="E20" s="72"/>
      <c r="F20" s="73"/>
      <c r="G20" s="73"/>
      <c r="H20" s="61" t="s">
        <v>49</v>
      </c>
      <c r="I20" s="57"/>
      <c r="J20" s="61" t="str">
        <f>IF($I20&lt;&gt;"",VLOOKUP($I20,Alla_anmälda,5),"")</f>
        <v/>
      </c>
      <c r="K20" s="66"/>
      <c r="L20" s="72"/>
      <c r="M20" s="73"/>
      <c r="N20" s="77"/>
    </row>
    <row r="21" spans="1:14" s="17" customFormat="1" ht="24.95" hidden="1" customHeight="1" thickTop="1" thickBot="1" x14ac:dyDescent="0.25">
      <c r="A21" s="50" t="s">
        <v>68</v>
      </c>
      <c r="B21" s="54"/>
      <c r="C21" s="90" t="s">
        <v>45</v>
      </c>
      <c r="D21" s="63"/>
      <c r="E21" s="63"/>
      <c r="F21" s="67"/>
      <c r="G21" s="67"/>
      <c r="H21" s="58" t="s">
        <v>66</v>
      </c>
      <c r="I21" s="54"/>
      <c r="J21" s="62" t="s">
        <v>61</v>
      </c>
      <c r="K21" s="63"/>
      <c r="L21" s="63"/>
      <c r="M21" s="74"/>
      <c r="N21" s="74"/>
    </row>
    <row r="22" spans="1:14" ht="24.95" hidden="1" customHeight="1" thickTop="1" x14ac:dyDescent="0.2">
      <c r="A22" s="51" t="s">
        <v>46</v>
      </c>
      <c r="B22" s="55"/>
      <c r="C22" s="89" t="str">
        <f>IF($B22&lt;&gt;"",VLOOKUP($B22,Alla_anmälda,5),"")</f>
        <v/>
      </c>
      <c r="D22" s="64"/>
      <c r="E22" s="68"/>
      <c r="F22" s="69"/>
      <c r="G22" s="69"/>
      <c r="H22" s="59" t="s">
        <v>46</v>
      </c>
      <c r="I22" s="55"/>
      <c r="J22" s="59" t="str">
        <f>IF($I22&lt;&gt;"",VLOOKUP($I22,Alla_anmälda,5),"")</f>
        <v/>
      </c>
      <c r="K22" s="64"/>
      <c r="L22" s="68"/>
      <c r="M22" s="69"/>
      <c r="N22" s="75"/>
    </row>
    <row r="23" spans="1:14" ht="24.95" hidden="1" customHeight="1" x14ac:dyDescent="0.2">
      <c r="A23" s="52" t="s">
        <v>68</v>
      </c>
      <c r="B23" s="56"/>
      <c r="C23" s="60" t="str">
        <f>IF($B23&lt;&gt;"",VLOOKUP($B23,Alla_anmälda,5),"")</f>
        <v/>
      </c>
      <c r="D23" s="65"/>
      <c r="E23" s="70"/>
      <c r="F23" s="71"/>
      <c r="G23" s="71"/>
      <c r="H23" s="60" t="s">
        <v>47</v>
      </c>
      <c r="I23" s="56"/>
      <c r="J23" s="60" t="str">
        <f>IF($I23&lt;&gt;"",VLOOKUP($I23,Alla_anmälda,5),"")</f>
        <v/>
      </c>
      <c r="K23" s="65"/>
      <c r="L23" s="70"/>
      <c r="M23" s="71"/>
      <c r="N23" s="76"/>
    </row>
    <row r="24" spans="1:14" ht="24.95" hidden="1" customHeight="1" x14ac:dyDescent="0.2">
      <c r="A24" s="52" t="s">
        <v>48</v>
      </c>
      <c r="B24" s="56"/>
      <c r="C24" s="60" t="str">
        <f>IF($B24&lt;&gt;"",VLOOKUP($B24,Alla_anmälda,5),"")</f>
        <v/>
      </c>
      <c r="D24" s="65"/>
      <c r="E24" s="70"/>
      <c r="F24" s="71"/>
      <c r="G24" s="71"/>
      <c r="H24" s="60" t="s">
        <v>48</v>
      </c>
      <c r="I24" s="56"/>
      <c r="J24" s="60" t="str">
        <f>IF($I24&lt;&gt;"",VLOOKUP($I24,Alla_anmälda,5),"")</f>
        <v/>
      </c>
      <c r="K24" s="65"/>
      <c r="L24" s="70"/>
      <c r="M24" s="71"/>
      <c r="N24" s="91"/>
    </row>
    <row r="25" spans="1:14" ht="24.95" hidden="1" customHeight="1" thickBot="1" x14ac:dyDescent="0.25">
      <c r="A25" s="53" t="s">
        <v>49</v>
      </c>
      <c r="B25" s="57"/>
      <c r="C25" s="61" t="str">
        <f>IF($B25&lt;&gt;"",VLOOKUP($B25,Alla_anmälda,5),"")</f>
        <v/>
      </c>
      <c r="D25" s="66"/>
      <c r="E25" s="72"/>
      <c r="F25" s="73"/>
      <c r="G25" s="73"/>
      <c r="H25" s="61" t="s">
        <v>49</v>
      </c>
      <c r="I25" s="57"/>
      <c r="J25" s="61" t="str">
        <f>IF($I25&lt;&gt;"",VLOOKUP($I25,Alla_anmälda,5),"")</f>
        <v/>
      </c>
      <c r="K25" s="66"/>
      <c r="L25" s="72"/>
      <c r="M25" s="73"/>
      <c r="N25" s="77"/>
    </row>
    <row r="26" spans="1:14" s="17" customFormat="1" ht="24.95" hidden="1" customHeight="1" thickTop="1" thickBot="1" x14ac:dyDescent="0.25">
      <c r="A26" s="50" t="s">
        <v>68</v>
      </c>
      <c r="B26" s="54"/>
      <c r="C26" s="90" t="s">
        <v>45</v>
      </c>
      <c r="D26" s="63"/>
      <c r="E26" s="63"/>
      <c r="F26" s="67"/>
      <c r="G26" s="67"/>
      <c r="H26" s="58" t="s">
        <v>68</v>
      </c>
      <c r="I26" s="54"/>
      <c r="J26" s="62" t="s">
        <v>61</v>
      </c>
      <c r="K26" s="63"/>
      <c r="L26" s="63"/>
      <c r="M26" s="74"/>
      <c r="N26" s="74"/>
    </row>
    <row r="27" spans="1:14" ht="24.95" hidden="1" customHeight="1" thickTop="1" x14ac:dyDescent="0.2">
      <c r="A27" s="51" t="s">
        <v>46</v>
      </c>
      <c r="B27" s="55"/>
      <c r="C27" s="59" t="str">
        <f>IF($B27&lt;&gt;"",VLOOKUP($B27,Alla_anmälda,5),"")</f>
        <v/>
      </c>
      <c r="D27" s="64"/>
      <c r="E27" s="68"/>
      <c r="F27" s="69"/>
      <c r="G27" s="69"/>
      <c r="H27" s="59" t="s">
        <v>46</v>
      </c>
      <c r="I27" s="55"/>
      <c r="J27" s="59" t="str">
        <f>IF($I27&lt;&gt;"",VLOOKUP($I27,Alla_anmälda,5),"")</f>
        <v/>
      </c>
      <c r="K27" s="64"/>
      <c r="L27" s="68"/>
      <c r="M27" s="69"/>
      <c r="N27" s="75"/>
    </row>
    <row r="28" spans="1:14" ht="24.95" hidden="1" customHeight="1" x14ac:dyDescent="0.2">
      <c r="A28" s="52" t="s">
        <v>68</v>
      </c>
      <c r="B28" s="56"/>
      <c r="C28" s="60" t="str">
        <f>IF($B28&lt;&gt;"",VLOOKUP($B28,Alla_anmälda,5),"")</f>
        <v/>
      </c>
      <c r="D28" s="65"/>
      <c r="E28" s="70"/>
      <c r="F28" s="71"/>
      <c r="G28" s="71"/>
      <c r="H28" s="60" t="s">
        <v>47</v>
      </c>
      <c r="I28" s="56"/>
      <c r="J28" s="60" t="str">
        <f>IF($I28&lt;&gt;"",VLOOKUP($I28,Alla_anmälda,5),"")</f>
        <v/>
      </c>
      <c r="K28" s="65"/>
      <c r="L28" s="70"/>
      <c r="M28" s="71"/>
      <c r="N28" s="76"/>
    </row>
    <row r="29" spans="1:14" ht="24.95" hidden="1" customHeight="1" x14ac:dyDescent="0.2">
      <c r="A29" s="52" t="s">
        <v>48</v>
      </c>
      <c r="B29" s="56"/>
      <c r="C29" s="60" t="str">
        <f>IF($B29&lt;&gt;"",VLOOKUP($B29,Alla_anmälda,5),"")</f>
        <v/>
      </c>
      <c r="D29" s="65"/>
      <c r="E29" s="70"/>
      <c r="F29" s="71"/>
      <c r="G29" s="71"/>
      <c r="H29" s="60" t="s">
        <v>48</v>
      </c>
      <c r="I29" s="56"/>
      <c r="J29" s="60" t="str">
        <f>IF($I29&lt;&gt;"",VLOOKUP($I29,Alla_anmälda,5),"")</f>
        <v/>
      </c>
      <c r="K29" s="65"/>
      <c r="L29" s="70"/>
      <c r="M29" s="71"/>
      <c r="N29" s="76"/>
    </row>
    <row r="30" spans="1:14" ht="24.95" hidden="1" customHeight="1" thickBot="1" x14ac:dyDescent="0.25">
      <c r="A30" s="53" t="s">
        <v>49</v>
      </c>
      <c r="B30" s="57"/>
      <c r="C30" s="61" t="str">
        <f>IF($B30&lt;&gt;"",VLOOKUP($B30,Alla_anmälda,5),"")</f>
        <v/>
      </c>
      <c r="D30" s="66"/>
      <c r="E30" s="72"/>
      <c r="F30" s="73"/>
      <c r="G30" s="73"/>
      <c r="H30" s="61" t="s">
        <v>49</v>
      </c>
      <c r="I30" s="57"/>
      <c r="J30" s="61" t="str">
        <f>IF($I30&lt;&gt;"",VLOOKUP($I30,Alla_anmälda,5),"")</f>
        <v/>
      </c>
      <c r="K30" s="66"/>
      <c r="L30" s="72"/>
      <c r="M30" s="73"/>
      <c r="N30" s="77"/>
    </row>
    <row r="31" spans="1:14" s="17" customFormat="1" ht="24.95" hidden="1" customHeight="1" thickTop="1" thickBot="1" x14ac:dyDescent="0.25">
      <c r="A31" s="50" t="s">
        <v>68</v>
      </c>
      <c r="B31" s="54"/>
      <c r="C31" s="62" t="s">
        <v>45</v>
      </c>
      <c r="D31" s="63"/>
      <c r="E31" s="63"/>
      <c r="F31" s="67"/>
      <c r="G31" s="67"/>
      <c r="H31" s="58" t="s">
        <v>68</v>
      </c>
      <c r="I31" s="54"/>
      <c r="J31" s="62" t="s">
        <v>61</v>
      </c>
      <c r="K31" s="63"/>
      <c r="L31" s="63"/>
      <c r="M31" s="74"/>
      <c r="N31" s="74"/>
    </row>
    <row r="32" spans="1:14" ht="24.95" hidden="1" customHeight="1" thickTop="1" x14ac:dyDescent="0.2">
      <c r="A32" s="51" t="s">
        <v>46</v>
      </c>
      <c r="B32" s="55"/>
      <c r="C32" s="59" t="str">
        <f>IF($B32&lt;&gt;"",VLOOKUP($B32,Alla_anmälda,5),"")</f>
        <v/>
      </c>
      <c r="D32" s="64"/>
      <c r="E32" s="68"/>
      <c r="F32" s="69"/>
      <c r="G32" s="69"/>
      <c r="H32" s="59" t="s">
        <v>46</v>
      </c>
      <c r="I32" s="55"/>
      <c r="J32" s="59" t="str">
        <f>IF($I32&lt;&gt;"",VLOOKUP($I32,Alla_anmälda,5),"")</f>
        <v/>
      </c>
      <c r="K32" s="64"/>
      <c r="L32" s="68"/>
      <c r="M32" s="69"/>
      <c r="N32" s="75"/>
    </row>
    <row r="33" spans="1:14" ht="24.95" hidden="1" customHeight="1" x14ac:dyDescent="0.2">
      <c r="A33" s="52" t="s">
        <v>68</v>
      </c>
      <c r="B33" s="56"/>
      <c r="C33" s="60" t="str">
        <f>IF($B33&lt;&gt;"",VLOOKUP($B33,Alla_anmälda,5),"")</f>
        <v/>
      </c>
      <c r="D33" s="65"/>
      <c r="E33" s="70"/>
      <c r="F33" s="71"/>
      <c r="G33" s="71"/>
      <c r="H33" s="60" t="s">
        <v>47</v>
      </c>
      <c r="I33" s="56"/>
      <c r="J33" s="60" t="str">
        <f>IF($I33&lt;&gt;"",VLOOKUP($I33,Alla_anmälda,5),"")</f>
        <v/>
      </c>
      <c r="K33" s="65"/>
      <c r="L33" s="70"/>
      <c r="M33" s="71"/>
      <c r="N33" s="76"/>
    </row>
    <row r="34" spans="1:14" ht="24.95" hidden="1" customHeight="1" x14ac:dyDescent="0.2">
      <c r="A34" s="52" t="s">
        <v>48</v>
      </c>
      <c r="B34" s="56"/>
      <c r="C34" s="60" t="str">
        <f>IF($B34&lt;&gt;"",VLOOKUP($B34,Alla_anmälda,5),"")</f>
        <v/>
      </c>
      <c r="D34" s="65"/>
      <c r="E34" s="70"/>
      <c r="F34" s="71"/>
      <c r="G34" s="71"/>
      <c r="H34" s="60" t="s">
        <v>48</v>
      </c>
      <c r="I34" s="56"/>
      <c r="J34" s="60" t="str">
        <f>IF($I34&lt;&gt;"",VLOOKUP($I34,Alla_anmälda,5),"")</f>
        <v/>
      </c>
      <c r="K34" s="65"/>
      <c r="L34" s="70"/>
      <c r="M34" s="71"/>
      <c r="N34" s="76"/>
    </row>
    <row r="35" spans="1:14" ht="24.95" hidden="1" customHeight="1" thickBot="1" x14ac:dyDescent="0.25">
      <c r="A35" s="53" t="s">
        <v>49</v>
      </c>
      <c r="B35" s="57"/>
      <c r="C35" s="61" t="str">
        <f>IF($B35&lt;&gt;"",VLOOKUP($B35,Alla_anmälda,5),"")</f>
        <v/>
      </c>
      <c r="D35" s="66"/>
      <c r="E35" s="72"/>
      <c r="F35" s="73"/>
      <c r="G35" s="73"/>
      <c r="H35" s="61" t="s">
        <v>49</v>
      </c>
      <c r="I35" s="57"/>
      <c r="J35" s="61" t="str">
        <f>IF($I35&lt;&gt;"",VLOOKUP($I35,Alla_anmälda,5),"")</f>
        <v/>
      </c>
      <c r="K35" s="66"/>
      <c r="L35" s="72"/>
      <c r="M35" s="73"/>
      <c r="N35" s="77"/>
    </row>
    <row r="36" spans="1:14" s="17" customFormat="1" ht="24.95" hidden="1" customHeight="1" thickTop="1" thickBot="1" x14ac:dyDescent="0.25">
      <c r="A36" s="50" t="s">
        <v>68</v>
      </c>
      <c r="B36" s="54"/>
      <c r="C36" s="62" t="s">
        <v>45</v>
      </c>
      <c r="D36" s="63"/>
      <c r="E36" s="63"/>
      <c r="F36" s="67"/>
      <c r="G36" s="67"/>
      <c r="H36" s="58" t="s">
        <v>68</v>
      </c>
      <c r="I36" s="54"/>
      <c r="J36" s="62" t="s">
        <v>61</v>
      </c>
      <c r="K36" s="63"/>
      <c r="L36" s="63"/>
      <c r="M36" s="74"/>
      <c r="N36" s="74"/>
    </row>
    <row r="37" spans="1:14" ht="24.95" hidden="1" customHeight="1" thickTop="1" x14ac:dyDescent="0.2">
      <c r="A37" s="51" t="s">
        <v>46</v>
      </c>
      <c r="B37" s="55"/>
      <c r="C37" s="59" t="str">
        <f>IF($B37&lt;&gt;"",VLOOKUP($B37,Alla_anmälda,5),"")</f>
        <v/>
      </c>
      <c r="D37" s="64"/>
      <c r="E37" s="68"/>
      <c r="F37" s="69"/>
      <c r="G37" s="69"/>
      <c r="H37" s="59" t="s">
        <v>46</v>
      </c>
      <c r="I37" s="55"/>
      <c r="J37" s="59" t="str">
        <f>IF($I37&lt;&gt;"",VLOOKUP($I37,Alla_anmälda,5),"")</f>
        <v/>
      </c>
      <c r="K37" s="64"/>
      <c r="L37" s="68"/>
      <c r="M37" s="69"/>
      <c r="N37" s="75"/>
    </row>
    <row r="38" spans="1:14" ht="24.95" hidden="1" customHeight="1" x14ac:dyDescent="0.2">
      <c r="A38" s="52" t="s">
        <v>68</v>
      </c>
      <c r="B38" s="56"/>
      <c r="C38" s="60" t="str">
        <f>IF($B38&lt;&gt;"",VLOOKUP($B38,Alla_anmälda,5),"")</f>
        <v/>
      </c>
      <c r="D38" s="65"/>
      <c r="E38" s="70"/>
      <c r="F38" s="71"/>
      <c r="G38" s="71"/>
      <c r="H38" s="60" t="s">
        <v>47</v>
      </c>
      <c r="I38" s="56"/>
      <c r="J38" s="60" t="str">
        <f>IF($I38&lt;&gt;"",VLOOKUP($I38,Alla_anmälda,5),"")</f>
        <v/>
      </c>
      <c r="K38" s="65"/>
      <c r="L38" s="70"/>
      <c r="M38" s="71"/>
      <c r="N38" s="76"/>
    </row>
    <row r="39" spans="1:14" ht="24.95" hidden="1" customHeight="1" x14ac:dyDescent="0.2">
      <c r="A39" s="52" t="s">
        <v>48</v>
      </c>
      <c r="B39" s="56"/>
      <c r="C39" s="60" t="str">
        <f>IF($B39&lt;&gt;"",VLOOKUP($B39,Alla_anmälda,5),"")</f>
        <v/>
      </c>
      <c r="D39" s="65"/>
      <c r="E39" s="70"/>
      <c r="F39" s="71"/>
      <c r="G39" s="71"/>
      <c r="H39" s="60" t="s">
        <v>48</v>
      </c>
      <c r="I39" s="56"/>
      <c r="J39" s="60" t="str">
        <f>IF($I39&lt;&gt;"",VLOOKUP($I39,Alla_anmälda,5),"")</f>
        <v/>
      </c>
      <c r="K39" s="65"/>
      <c r="L39" s="70"/>
      <c r="M39" s="71"/>
      <c r="N39" s="76"/>
    </row>
    <row r="40" spans="1:14" ht="24.95" hidden="1" customHeight="1" thickBot="1" x14ac:dyDescent="0.25">
      <c r="A40" s="53" t="s">
        <v>49</v>
      </c>
      <c r="B40" s="57"/>
      <c r="C40" s="61" t="str">
        <f>IF($B40&lt;&gt;"",VLOOKUP($B40,Alla_anmälda,5),"")</f>
        <v/>
      </c>
      <c r="D40" s="66"/>
      <c r="E40" s="72"/>
      <c r="F40" s="73"/>
      <c r="G40" s="73"/>
      <c r="H40" s="61" t="s">
        <v>49</v>
      </c>
      <c r="I40" s="57"/>
      <c r="J40" s="61" t="str">
        <f>IF($I40&lt;&gt;"",VLOOKUP($I40,Alla_anmälda,5),"")</f>
        <v/>
      </c>
      <c r="K40" s="66"/>
      <c r="L40" s="72"/>
      <c r="M40" s="73"/>
      <c r="N40" s="77"/>
    </row>
    <row r="41" spans="1:14" ht="24.95" hidden="1" customHeight="1" thickTop="1" thickBot="1" x14ac:dyDescent="0.25">
      <c r="A41" s="50" t="s">
        <v>68</v>
      </c>
      <c r="B41" s="54"/>
      <c r="C41" s="62"/>
      <c r="D41" s="63"/>
      <c r="E41" s="63"/>
      <c r="F41" s="67"/>
      <c r="G41" s="67"/>
      <c r="H41" s="58"/>
      <c r="I41" s="54"/>
      <c r="J41" s="62"/>
      <c r="K41" s="63"/>
      <c r="L41" s="63"/>
      <c r="M41" s="74"/>
      <c r="N41" s="74"/>
    </row>
    <row r="42" spans="1:14" ht="24.95" hidden="1" customHeight="1" thickTop="1" x14ac:dyDescent="0.2">
      <c r="A42" s="51" t="s">
        <v>46</v>
      </c>
      <c r="B42" s="55"/>
      <c r="C42" s="59" t="str">
        <f>IF($B42&lt;&gt;"",VLOOKUP($B42,Alla_anmälda,5),"")</f>
        <v/>
      </c>
      <c r="D42" s="64"/>
      <c r="E42" s="68"/>
      <c r="F42" s="69"/>
      <c r="G42" s="69"/>
      <c r="H42" s="59" t="s">
        <v>46</v>
      </c>
      <c r="I42" s="55"/>
      <c r="J42" s="59" t="str">
        <f>IF($I42&lt;&gt;"",VLOOKUP($I42,Alla_anmälda,5),"")</f>
        <v/>
      </c>
      <c r="K42" s="64"/>
      <c r="L42" s="68"/>
      <c r="M42" s="69"/>
      <c r="N42" s="75"/>
    </row>
    <row r="43" spans="1:14" ht="24.95" hidden="1" customHeight="1" x14ac:dyDescent="0.2">
      <c r="A43" s="52" t="s">
        <v>68</v>
      </c>
      <c r="B43" s="56"/>
      <c r="C43" s="60" t="str">
        <f>IF($B43&lt;&gt;"",VLOOKUP($B43,Alla_anmälda,5),"")</f>
        <v/>
      </c>
      <c r="D43" s="65"/>
      <c r="E43" s="70"/>
      <c r="F43" s="71"/>
      <c r="G43" s="71"/>
      <c r="H43" s="60" t="s">
        <v>47</v>
      </c>
      <c r="I43" s="56"/>
      <c r="J43" s="60" t="str">
        <f>IF($I43&lt;&gt;"",VLOOKUP($I43,Alla_anmälda,5),"")</f>
        <v/>
      </c>
      <c r="K43" s="65"/>
      <c r="L43" s="70"/>
      <c r="M43" s="71"/>
      <c r="N43" s="76"/>
    </row>
    <row r="44" spans="1:14" ht="24.95" hidden="1" customHeight="1" x14ac:dyDescent="0.2">
      <c r="A44" s="52" t="s">
        <v>48</v>
      </c>
      <c r="B44" s="56"/>
      <c r="C44" s="60" t="str">
        <f>IF($B44&lt;&gt;"",VLOOKUP($B44,Alla_anmälda,5),"")</f>
        <v/>
      </c>
      <c r="D44" s="65"/>
      <c r="E44" s="70"/>
      <c r="F44" s="71"/>
      <c r="G44" s="71"/>
      <c r="H44" s="60" t="s">
        <v>48</v>
      </c>
      <c r="I44" s="56"/>
      <c r="J44" s="60" t="str">
        <f>IF($I44&lt;&gt;"",VLOOKUP($I44,Alla_anmälda,5),"")</f>
        <v/>
      </c>
      <c r="K44" s="65"/>
      <c r="L44" s="70"/>
      <c r="M44" s="71"/>
      <c r="N44" s="76"/>
    </row>
    <row r="45" spans="1:14" ht="24.95" hidden="1" customHeight="1" thickBot="1" x14ac:dyDescent="0.25">
      <c r="A45" s="53" t="s">
        <v>49</v>
      </c>
      <c r="B45" s="57"/>
      <c r="C45" s="61" t="str">
        <f>IF($B45&lt;&gt;"",VLOOKUP($B45,Alla_anmälda,5),"")</f>
        <v/>
      </c>
      <c r="D45" s="66"/>
      <c r="E45" s="72"/>
      <c r="F45" s="73"/>
      <c r="G45" s="73"/>
      <c r="H45" s="61" t="s">
        <v>49</v>
      </c>
      <c r="I45" s="57"/>
      <c r="J45" s="61" t="str">
        <f>IF($I45&lt;&gt;"",VLOOKUP($I45,Alla_anmälda,5),"")</f>
        <v/>
      </c>
      <c r="K45" s="66"/>
      <c r="L45" s="72"/>
      <c r="M45" s="73"/>
      <c r="N45" s="77"/>
    </row>
    <row r="46" spans="1:14" ht="24.95" hidden="1" customHeight="1" thickTop="1" thickBot="1" x14ac:dyDescent="0.25">
      <c r="A46" s="50" t="s">
        <v>68</v>
      </c>
      <c r="B46" s="54"/>
      <c r="C46" s="62" t="s">
        <v>45</v>
      </c>
      <c r="D46" s="63"/>
      <c r="E46" s="63"/>
      <c r="F46" s="67"/>
      <c r="G46" s="67"/>
      <c r="H46" s="58" t="s">
        <v>57</v>
      </c>
      <c r="I46" s="54"/>
      <c r="J46" s="62" t="s">
        <v>61</v>
      </c>
      <c r="K46" s="63"/>
      <c r="L46" s="63"/>
      <c r="M46" s="74"/>
      <c r="N46" s="74"/>
    </row>
    <row r="47" spans="1:14" ht="24.95" hidden="1" customHeight="1" thickTop="1" x14ac:dyDescent="0.2">
      <c r="A47" s="51" t="s">
        <v>46</v>
      </c>
      <c r="B47" s="55"/>
      <c r="C47" s="59" t="str">
        <f>IF($B47&lt;&gt;"",VLOOKUP($B47,Alla_anmälda,5),"")</f>
        <v/>
      </c>
      <c r="D47" s="64"/>
      <c r="E47" s="68"/>
      <c r="F47" s="69"/>
      <c r="G47" s="69"/>
      <c r="H47" s="59" t="s">
        <v>46</v>
      </c>
      <c r="I47" s="55"/>
      <c r="J47" s="59" t="str">
        <f>IF($I47&lt;&gt;"",VLOOKUP($I47,Alla_anmälda,5),"")</f>
        <v/>
      </c>
      <c r="K47" s="64"/>
      <c r="L47" s="68"/>
      <c r="M47" s="69"/>
      <c r="N47" s="75"/>
    </row>
    <row r="48" spans="1:14" ht="24.95" hidden="1" customHeight="1" x14ac:dyDescent="0.2">
      <c r="A48" s="52" t="s">
        <v>68</v>
      </c>
      <c r="B48" s="56"/>
      <c r="C48" s="60" t="str">
        <f>IF($B48&lt;&gt;"",VLOOKUP($B48,Alla_anmälda,5),"")</f>
        <v/>
      </c>
      <c r="D48" s="65"/>
      <c r="E48" s="70"/>
      <c r="F48" s="71"/>
      <c r="G48" s="71"/>
      <c r="H48" s="60" t="s">
        <v>47</v>
      </c>
      <c r="I48" s="56"/>
      <c r="J48" s="60" t="str">
        <f>IF($I48&lt;&gt;"",VLOOKUP($I48,Alla_anmälda,5),"")</f>
        <v/>
      </c>
      <c r="K48" s="65"/>
      <c r="L48" s="70"/>
      <c r="M48" s="71"/>
      <c r="N48" s="76"/>
    </row>
    <row r="49" spans="1:14" ht="24.95" hidden="1" customHeight="1" x14ac:dyDescent="0.2">
      <c r="A49" s="52" t="s">
        <v>48</v>
      </c>
      <c r="B49" s="56"/>
      <c r="C49" s="60" t="str">
        <f>IF($B49&lt;&gt;"",VLOOKUP($B49,Alla_anmälda,5),"")</f>
        <v/>
      </c>
      <c r="D49" s="65"/>
      <c r="E49" s="70"/>
      <c r="F49" s="71"/>
      <c r="G49" s="71"/>
      <c r="H49" s="60" t="s">
        <v>48</v>
      </c>
      <c r="I49" s="56"/>
      <c r="J49" s="60" t="str">
        <f>IF($I49&lt;&gt;"",VLOOKUP($I49,Alla_anmälda,5),"")</f>
        <v/>
      </c>
      <c r="K49" s="65"/>
      <c r="L49" s="70"/>
      <c r="M49" s="71"/>
      <c r="N49" s="76"/>
    </row>
    <row r="50" spans="1:14" ht="24.95" hidden="1" customHeight="1" thickBot="1" x14ac:dyDescent="0.25">
      <c r="A50" s="53" t="s">
        <v>49</v>
      </c>
      <c r="B50" s="57"/>
      <c r="C50" s="61" t="str">
        <f>IF($B50&lt;&gt;"",VLOOKUP($B50,Alla_anmälda,5),"")</f>
        <v/>
      </c>
      <c r="D50" s="66"/>
      <c r="E50" s="72"/>
      <c r="F50" s="73"/>
      <c r="G50" s="73"/>
      <c r="H50" s="61" t="s">
        <v>49</v>
      </c>
      <c r="I50" s="57"/>
      <c r="J50" s="61" t="str">
        <f>IF($I50&lt;&gt;"",VLOOKUP($I50,Alla_anmälda,5),"")</f>
        <v/>
      </c>
      <c r="K50" s="66"/>
      <c r="L50" s="72"/>
      <c r="M50" s="73"/>
      <c r="N50" s="77"/>
    </row>
    <row r="51" spans="1:14" ht="24.95" hidden="1" customHeight="1" thickTop="1" thickBot="1" x14ac:dyDescent="0.25">
      <c r="A51" s="50" t="s">
        <v>66</v>
      </c>
      <c r="B51" s="54"/>
      <c r="C51" s="62"/>
      <c r="D51" s="63"/>
      <c r="E51" s="63"/>
      <c r="F51" s="67"/>
      <c r="G51" s="67"/>
      <c r="H51" s="58"/>
      <c r="I51" s="54"/>
      <c r="J51" s="62"/>
      <c r="K51" s="63"/>
      <c r="L51" s="63"/>
      <c r="M51" s="74"/>
      <c r="N51" s="74"/>
    </row>
    <row r="52" spans="1:14" ht="24.95" hidden="1" customHeight="1" thickTop="1" x14ac:dyDescent="0.2">
      <c r="A52" s="51" t="s">
        <v>46</v>
      </c>
      <c r="B52" s="55"/>
      <c r="C52" s="59" t="str">
        <f>IF($B52&lt;&gt;"",VLOOKUP($B52,Alla_anmälda,5),"")</f>
        <v/>
      </c>
      <c r="D52" s="64"/>
      <c r="E52" s="68"/>
      <c r="F52" s="69"/>
      <c r="G52" s="69"/>
      <c r="H52" s="59" t="s">
        <v>46</v>
      </c>
      <c r="I52" s="55"/>
      <c r="J52" s="59" t="str">
        <f>IF($I52&lt;&gt;"",VLOOKUP($I52,Alla_anmälda,5),"")</f>
        <v/>
      </c>
      <c r="K52" s="64"/>
      <c r="L52" s="68"/>
      <c r="M52" s="69"/>
      <c r="N52" s="75"/>
    </row>
    <row r="53" spans="1:14" ht="24.95" hidden="1" customHeight="1" x14ac:dyDescent="0.2">
      <c r="A53" s="52" t="s">
        <v>68</v>
      </c>
      <c r="B53" s="56"/>
      <c r="C53" s="60" t="str">
        <f>IF($B53&lt;&gt;"",VLOOKUP($B53,Alla_anmälda,5),"")</f>
        <v/>
      </c>
      <c r="D53" s="65"/>
      <c r="E53" s="70"/>
      <c r="F53" s="71"/>
      <c r="G53" s="71"/>
      <c r="H53" s="60" t="s">
        <v>47</v>
      </c>
      <c r="I53" s="56"/>
      <c r="J53" s="60" t="str">
        <f>IF($I53&lt;&gt;"",VLOOKUP($I53,Alla_anmälda,5),"")</f>
        <v/>
      </c>
      <c r="K53" s="65"/>
      <c r="L53" s="70"/>
      <c r="M53" s="71"/>
      <c r="N53" s="76"/>
    </row>
    <row r="54" spans="1:14" ht="24.95" hidden="1" customHeight="1" x14ac:dyDescent="0.2">
      <c r="A54" s="52" t="s">
        <v>48</v>
      </c>
      <c r="B54" s="56"/>
      <c r="C54" s="60" t="str">
        <f>IF($B54&lt;&gt;"",VLOOKUP($B54,Alla_anmälda,5),"")</f>
        <v/>
      </c>
      <c r="D54" s="65"/>
      <c r="E54" s="70"/>
      <c r="F54" s="71"/>
      <c r="G54" s="71"/>
      <c r="H54" s="60" t="s">
        <v>48</v>
      </c>
      <c r="I54" s="56"/>
      <c r="J54" s="60" t="str">
        <f>IF($I54&lt;&gt;"",VLOOKUP($I54,Alla_anmälda,5),"")</f>
        <v/>
      </c>
      <c r="K54" s="65"/>
      <c r="L54" s="70"/>
      <c r="M54" s="71"/>
      <c r="N54" s="76"/>
    </row>
    <row r="55" spans="1:14" ht="24.95" hidden="1" customHeight="1" thickBot="1" x14ac:dyDescent="0.25">
      <c r="A55" s="53" t="s">
        <v>49</v>
      </c>
      <c r="B55" s="57"/>
      <c r="C55" s="61" t="str">
        <f>IF($B55&lt;&gt;"",VLOOKUP($B55,Alla_anmälda,5),"")</f>
        <v/>
      </c>
      <c r="D55" s="66"/>
      <c r="E55" s="72"/>
      <c r="F55" s="73"/>
      <c r="G55" s="73"/>
      <c r="H55" s="61" t="s">
        <v>49</v>
      </c>
      <c r="I55" s="57"/>
      <c r="J55" s="61" t="str">
        <f>IF($I55&lt;&gt;"",VLOOKUP($I55,Alla_anmälda,5),"")</f>
        <v/>
      </c>
      <c r="K55" s="66"/>
      <c r="L55" s="72"/>
      <c r="M55" s="73"/>
      <c r="N55" s="77"/>
    </row>
    <row r="56" spans="1:14" ht="24.95" hidden="1" customHeight="1" thickTop="1" thickBot="1" x14ac:dyDescent="0.25">
      <c r="A56" s="50" t="s">
        <v>69</v>
      </c>
      <c r="B56" s="54"/>
      <c r="C56" s="62"/>
      <c r="D56" s="63"/>
      <c r="E56" s="63"/>
      <c r="F56" s="67"/>
      <c r="G56" s="67"/>
      <c r="H56" s="58"/>
      <c r="I56" s="54"/>
      <c r="J56" s="62"/>
      <c r="K56" s="63"/>
      <c r="L56" s="63"/>
      <c r="M56" s="74"/>
      <c r="N56" s="74"/>
    </row>
    <row r="57" spans="1:14" ht="24.95" hidden="1" customHeight="1" thickTop="1" x14ac:dyDescent="0.2">
      <c r="A57" s="51" t="s">
        <v>46</v>
      </c>
      <c r="B57" s="55"/>
      <c r="C57" s="59" t="str">
        <f>IF($B57&lt;&gt;"",VLOOKUP($B57,Alla_anmälda,5),"")</f>
        <v/>
      </c>
      <c r="D57" s="64"/>
      <c r="E57" s="68"/>
      <c r="F57" s="69"/>
      <c r="G57" s="69"/>
      <c r="H57" s="59" t="s">
        <v>46</v>
      </c>
      <c r="I57" s="55"/>
      <c r="J57" s="59" t="str">
        <f>IF($I57&lt;&gt;"",VLOOKUP($I57,Alla_anmälda,5),"")</f>
        <v/>
      </c>
      <c r="K57" s="64"/>
      <c r="L57" s="68"/>
      <c r="M57" s="69"/>
      <c r="N57" s="75"/>
    </row>
    <row r="58" spans="1:14" ht="24.95" hidden="1" customHeight="1" x14ac:dyDescent="0.2">
      <c r="A58" s="52" t="s">
        <v>47</v>
      </c>
      <c r="B58" s="56"/>
      <c r="C58" s="60" t="str">
        <f>IF($B58&lt;&gt;"",VLOOKUP($B58,Alla_anmälda,5),"")</f>
        <v/>
      </c>
      <c r="D58" s="65"/>
      <c r="E58" s="70"/>
      <c r="F58" s="71"/>
      <c r="G58" s="71"/>
      <c r="H58" s="60" t="s">
        <v>47</v>
      </c>
      <c r="I58" s="56"/>
      <c r="J58" s="60" t="str">
        <f>IF($I58&lt;&gt;"",VLOOKUP($I58,Alla_anmälda,5),"")</f>
        <v/>
      </c>
      <c r="K58" s="65"/>
      <c r="L58" s="70"/>
      <c r="M58" s="71"/>
      <c r="N58" s="76"/>
    </row>
    <row r="59" spans="1:14" ht="24.95" hidden="1" customHeight="1" x14ac:dyDescent="0.2">
      <c r="A59" s="52" t="s">
        <v>48</v>
      </c>
      <c r="B59" s="56"/>
      <c r="C59" s="60" t="str">
        <f>IF($B59&lt;&gt;"",VLOOKUP($B59,Alla_anmälda,5),"")</f>
        <v/>
      </c>
      <c r="D59" s="65"/>
      <c r="E59" s="70"/>
      <c r="F59" s="71"/>
      <c r="G59" s="71"/>
      <c r="H59" s="60" t="s">
        <v>48</v>
      </c>
      <c r="I59" s="56"/>
      <c r="J59" s="60" t="str">
        <f>IF($I59&lt;&gt;"",VLOOKUP($I59,Alla_anmälda,5),"")</f>
        <v/>
      </c>
      <c r="K59" s="65"/>
      <c r="L59" s="70"/>
      <c r="M59" s="71"/>
      <c r="N59" s="76"/>
    </row>
    <row r="60" spans="1:14" ht="24.95" hidden="1" customHeight="1" thickBot="1" x14ac:dyDescent="0.25">
      <c r="A60" s="53" t="s">
        <v>49</v>
      </c>
      <c r="B60" s="57"/>
      <c r="C60" s="61" t="str">
        <f>IF($B60&lt;&gt;"",VLOOKUP($B60,Alla_anmälda,5),"")</f>
        <v/>
      </c>
      <c r="D60" s="66"/>
      <c r="E60" s="72"/>
      <c r="F60" s="73"/>
      <c r="G60" s="73"/>
      <c r="H60" s="61" t="s">
        <v>49</v>
      </c>
      <c r="I60" s="57"/>
      <c r="J60" s="61" t="str">
        <f>IF($I60&lt;&gt;"",VLOOKUP($I60,Alla_anmälda,5),"")</f>
        <v/>
      </c>
      <c r="K60" s="66"/>
      <c r="L60" s="72"/>
      <c r="M60" s="73"/>
      <c r="N60" s="77"/>
    </row>
    <row r="61" spans="1:14" ht="24.95" hidden="1" customHeight="1" thickTop="1" thickBot="1" x14ac:dyDescent="0.25">
      <c r="A61" s="50" t="s">
        <v>70</v>
      </c>
      <c r="B61" s="54"/>
      <c r="C61" s="62" t="s">
        <v>45</v>
      </c>
      <c r="D61" s="63"/>
      <c r="E61" s="63"/>
      <c r="F61" s="67"/>
      <c r="G61" s="67"/>
      <c r="H61" s="58" t="s">
        <v>57</v>
      </c>
      <c r="I61" s="54"/>
      <c r="J61" s="62" t="s">
        <v>61</v>
      </c>
      <c r="K61" s="63"/>
      <c r="L61" s="63"/>
      <c r="M61" s="74"/>
      <c r="N61" s="74"/>
    </row>
    <row r="62" spans="1:14" ht="24.95" hidden="1" customHeight="1" thickTop="1" x14ac:dyDescent="0.2">
      <c r="A62" s="51" t="s">
        <v>46</v>
      </c>
      <c r="B62" s="55"/>
      <c r="C62" s="59" t="str">
        <f>IF($B62&lt;&gt;"",VLOOKUP($B62,Alla_anmälda,5),"")</f>
        <v/>
      </c>
      <c r="D62" s="64"/>
      <c r="E62" s="68"/>
      <c r="F62" s="69"/>
      <c r="G62" s="69"/>
      <c r="H62" s="59" t="s">
        <v>46</v>
      </c>
      <c r="I62" s="55"/>
      <c r="J62" s="59" t="str">
        <f>IF($I62&lt;&gt;"",VLOOKUP($I62,Alla_anmälda,5),"")</f>
        <v/>
      </c>
      <c r="K62" s="64"/>
      <c r="L62" s="68"/>
      <c r="M62" s="69"/>
      <c r="N62" s="75"/>
    </row>
    <row r="63" spans="1:14" ht="24.95" hidden="1" customHeight="1" x14ac:dyDescent="0.2">
      <c r="A63" s="52" t="s">
        <v>47</v>
      </c>
      <c r="B63" s="56"/>
      <c r="C63" s="60" t="str">
        <f>IF($B63&lt;&gt;"",VLOOKUP($B63,Alla_anmälda,5),"")</f>
        <v/>
      </c>
      <c r="D63" s="65"/>
      <c r="E63" s="70"/>
      <c r="F63" s="71"/>
      <c r="G63" s="71"/>
      <c r="H63" s="60" t="s">
        <v>47</v>
      </c>
      <c r="I63" s="56"/>
      <c r="J63" s="60" t="str">
        <f>IF($I63&lt;&gt;"",VLOOKUP($I63,Alla_anmälda,5),"")</f>
        <v/>
      </c>
      <c r="K63" s="65"/>
      <c r="L63" s="70"/>
      <c r="M63" s="71"/>
      <c r="N63" s="76"/>
    </row>
    <row r="64" spans="1:14" ht="24.95" hidden="1" customHeight="1" x14ac:dyDescent="0.2">
      <c r="A64" s="52" t="s">
        <v>48</v>
      </c>
      <c r="B64" s="56"/>
      <c r="C64" s="60" t="str">
        <f>IF($B64&lt;&gt;"",VLOOKUP($B64,Alla_anmälda,5),"")</f>
        <v/>
      </c>
      <c r="D64" s="65"/>
      <c r="E64" s="70"/>
      <c r="F64" s="71"/>
      <c r="G64" s="71"/>
      <c r="H64" s="60" t="s">
        <v>48</v>
      </c>
      <c r="I64" s="56"/>
      <c r="J64" s="60" t="str">
        <f>IF($I64&lt;&gt;"",VLOOKUP($I64,Alla_anmälda,5),"")</f>
        <v/>
      </c>
      <c r="K64" s="65"/>
      <c r="L64" s="70"/>
      <c r="M64" s="71"/>
      <c r="N64" s="76"/>
    </row>
    <row r="65" spans="1:14" ht="24.95" hidden="1" customHeight="1" thickBot="1" x14ac:dyDescent="0.25">
      <c r="A65" s="53" t="s">
        <v>49</v>
      </c>
      <c r="B65" s="57"/>
      <c r="C65" s="61" t="str">
        <f>IF($B65&lt;&gt;"",VLOOKUP($B65,Alla_anmälda,5),"")</f>
        <v/>
      </c>
      <c r="D65" s="66"/>
      <c r="E65" s="72"/>
      <c r="F65" s="73"/>
      <c r="G65" s="73"/>
      <c r="H65" s="61" t="s">
        <v>49</v>
      </c>
      <c r="I65" s="57"/>
      <c r="J65" s="61" t="str">
        <f>IF($I65&lt;&gt;"",VLOOKUP($I65,Alla_anmälda,5),"")</f>
        <v/>
      </c>
      <c r="K65" s="66"/>
      <c r="L65" s="72"/>
      <c r="M65" s="73"/>
      <c r="N65" s="77"/>
    </row>
    <row r="66" spans="1:14" ht="24.95" hidden="1" customHeight="1" thickTop="1" thickBot="1" x14ac:dyDescent="0.25">
      <c r="A66" s="50" t="s">
        <v>71</v>
      </c>
      <c r="B66" s="54"/>
      <c r="C66" s="62"/>
      <c r="D66" s="63"/>
      <c r="E66" s="63"/>
      <c r="F66" s="67"/>
      <c r="G66" s="67"/>
      <c r="H66" s="58"/>
      <c r="I66" s="54"/>
      <c r="J66" s="62"/>
      <c r="K66" s="63"/>
      <c r="L66" s="63"/>
      <c r="M66" s="74"/>
      <c r="N66" s="74"/>
    </row>
    <row r="67" spans="1:14" ht="24.95" hidden="1" customHeight="1" thickTop="1" x14ac:dyDescent="0.2">
      <c r="A67" s="51" t="s">
        <v>46</v>
      </c>
      <c r="B67" s="55"/>
      <c r="C67" s="59" t="str">
        <f>IF($B67&lt;&gt;"",VLOOKUP($B67,Alla_anmälda,5),"")</f>
        <v/>
      </c>
      <c r="D67" s="64"/>
      <c r="E67" s="68"/>
      <c r="F67" s="69"/>
      <c r="G67" s="69"/>
      <c r="H67" s="59" t="s">
        <v>46</v>
      </c>
      <c r="I67" s="55"/>
      <c r="J67" s="59" t="str">
        <f>IF($I67&lt;&gt;"",VLOOKUP($I67,Alla_anmälda,5),"")</f>
        <v/>
      </c>
      <c r="K67" s="64"/>
      <c r="L67" s="68"/>
      <c r="M67" s="69"/>
      <c r="N67" s="75"/>
    </row>
    <row r="68" spans="1:14" ht="24.95" hidden="1" customHeight="1" x14ac:dyDescent="0.2">
      <c r="A68" s="52" t="s">
        <v>47</v>
      </c>
      <c r="B68" s="56"/>
      <c r="C68" s="60" t="str">
        <f>IF($B68&lt;&gt;"",VLOOKUP($B68,Alla_anmälda,5),"")</f>
        <v/>
      </c>
      <c r="D68" s="65"/>
      <c r="E68" s="70"/>
      <c r="F68" s="71"/>
      <c r="G68" s="71"/>
      <c r="H68" s="60" t="s">
        <v>47</v>
      </c>
      <c r="I68" s="56"/>
      <c r="J68" s="60" t="str">
        <f>IF($I68&lt;&gt;"",VLOOKUP($I68,Alla_anmälda,5),"")</f>
        <v/>
      </c>
      <c r="K68" s="65"/>
      <c r="L68" s="70"/>
      <c r="M68" s="71"/>
      <c r="N68" s="76"/>
    </row>
    <row r="69" spans="1:14" ht="24.95" hidden="1" customHeight="1" x14ac:dyDescent="0.2">
      <c r="A69" s="52" t="s">
        <v>48</v>
      </c>
      <c r="B69" s="56"/>
      <c r="C69" s="60" t="str">
        <f>IF($B69&lt;&gt;"",VLOOKUP($B69,Alla_anmälda,5),"")</f>
        <v/>
      </c>
      <c r="D69" s="65"/>
      <c r="E69" s="70"/>
      <c r="F69" s="71"/>
      <c r="G69" s="71"/>
      <c r="H69" s="60" t="s">
        <v>48</v>
      </c>
      <c r="I69" s="56"/>
      <c r="J69" s="60" t="str">
        <f>IF($I69&lt;&gt;"",VLOOKUP($I69,Alla_anmälda,5),"")</f>
        <v/>
      </c>
      <c r="K69" s="65"/>
      <c r="L69" s="70"/>
      <c r="M69" s="71"/>
      <c r="N69" s="76"/>
    </row>
    <row r="70" spans="1:14" ht="24.95" hidden="1" customHeight="1" thickBot="1" x14ac:dyDescent="0.25">
      <c r="A70" s="53" t="s">
        <v>49</v>
      </c>
      <c r="B70" s="57"/>
      <c r="C70" s="61" t="str">
        <f>IF($B70&lt;&gt;"",VLOOKUP($B70,Alla_anmälda,5),"")</f>
        <v/>
      </c>
      <c r="D70" s="66"/>
      <c r="E70" s="72"/>
      <c r="F70" s="73"/>
      <c r="G70" s="73"/>
      <c r="H70" s="61" t="s">
        <v>49</v>
      </c>
      <c r="I70" s="57"/>
      <c r="J70" s="61" t="str">
        <f>IF($I70&lt;&gt;"",VLOOKUP($I70,Alla_anmälda,5),"")</f>
        <v/>
      </c>
      <c r="K70" s="66"/>
      <c r="L70" s="72"/>
      <c r="M70" s="73"/>
      <c r="N70" s="77"/>
    </row>
    <row r="71" spans="1:14" ht="24.95" hidden="1" customHeight="1" thickTop="1" thickBot="1" x14ac:dyDescent="0.25">
      <c r="A71" s="50" t="s">
        <v>72</v>
      </c>
      <c r="B71" s="54"/>
      <c r="C71" s="62"/>
      <c r="D71" s="63"/>
      <c r="E71" s="63"/>
      <c r="F71" s="67"/>
      <c r="G71" s="67"/>
      <c r="H71" s="58"/>
      <c r="I71" s="54"/>
      <c r="J71" s="62"/>
      <c r="K71" s="63"/>
      <c r="L71" s="63"/>
      <c r="M71" s="74"/>
      <c r="N71" s="74"/>
    </row>
    <row r="72" spans="1:14" ht="24.95" hidden="1" customHeight="1" thickTop="1" x14ac:dyDescent="0.2">
      <c r="A72" s="51" t="s">
        <v>46</v>
      </c>
      <c r="B72" s="55"/>
      <c r="C72" s="59" t="str">
        <f>IF($B72&lt;&gt;"",VLOOKUP($B72,Alla_anmälda,5),"")</f>
        <v/>
      </c>
      <c r="D72" s="64"/>
      <c r="E72" s="68"/>
      <c r="F72" s="69"/>
      <c r="G72" s="69"/>
      <c r="H72" s="59" t="s">
        <v>46</v>
      </c>
      <c r="I72" s="55"/>
      <c r="J72" s="59" t="str">
        <f>IF($I72&lt;&gt;"",VLOOKUP($I72,Alla_anmälda,5),"")</f>
        <v/>
      </c>
      <c r="K72" s="64"/>
      <c r="L72" s="68"/>
      <c r="M72" s="69"/>
      <c r="N72" s="75"/>
    </row>
    <row r="73" spans="1:14" ht="24.95" hidden="1" customHeight="1" x14ac:dyDescent="0.2">
      <c r="A73" s="52" t="s">
        <v>47</v>
      </c>
      <c r="B73" s="56"/>
      <c r="C73" s="60" t="str">
        <f>IF($B73&lt;&gt;"",VLOOKUP($B73,Alla_anmälda,5),"")</f>
        <v/>
      </c>
      <c r="D73" s="65"/>
      <c r="E73" s="70"/>
      <c r="F73" s="71"/>
      <c r="G73" s="71"/>
      <c r="H73" s="60" t="s">
        <v>47</v>
      </c>
      <c r="I73" s="56"/>
      <c r="J73" s="60" t="str">
        <f>IF($I73&lt;&gt;"",VLOOKUP($I73,Alla_anmälda,5),"")</f>
        <v/>
      </c>
      <c r="K73" s="65"/>
      <c r="L73" s="70"/>
      <c r="M73" s="71"/>
      <c r="N73" s="76"/>
    </row>
    <row r="74" spans="1:14" ht="24.95" hidden="1" customHeight="1" x14ac:dyDescent="0.2">
      <c r="A74" s="52" t="s">
        <v>48</v>
      </c>
      <c r="B74" s="56"/>
      <c r="C74" s="60" t="str">
        <f>IF($B74&lt;&gt;"",VLOOKUP($B74,Alla_anmälda,5),"")</f>
        <v/>
      </c>
      <c r="D74" s="65"/>
      <c r="E74" s="70"/>
      <c r="F74" s="71"/>
      <c r="G74" s="71"/>
      <c r="H74" s="60" t="s">
        <v>48</v>
      </c>
      <c r="I74" s="56"/>
      <c r="J74" s="60" t="str">
        <f>IF($I74&lt;&gt;"",VLOOKUP($I74,Alla_anmälda,5),"")</f>
        <v/>
      </c>
      <c r="K74" s="65"/>
      <c r="L74" s="70"/>
      <c r="M74" s="71"/>
      <c r="N74" s="76"/>
    </row>
    <row r="75" spans="1:14" ht="24.95" hidden="1" customHeight="1" thickBot="1" x14ac:dyDescent="0.25">
      <c r="A75" s="53" t="s">
        <v>49</v>
      </c>
      <c r="B75" s="57"/>
      <c r="C75" s="61" t="str">
        <f>IF($B75&lt;&gt;"",VLOOKUP($B75,Alla_anmälda,5),"")</f>
        <v/>
      </c>
      <c r="D75" s="66"/>
      <c r="E75" s="72"/>
      <c r="F75" s="73"/>
      <c r="G75" s="73"/>
      <c r="H75" s="61" t="s">
        <v>49</v>
      </c>
      <c r="I75" s="57"/>
      <c r="J75" s="61" t="str">
        <f>IF($I75&lt;&gt;"",VLOOKUP($I75,Alla_anmälda,5),"")</f>
        <v/>
      </c>
      <c r="K75" s="66"/>
      <c r="L75" s="72"/>
      <c r="M75" s="73"/>
      <c r="N75" s="77"/>
    </row>
    <row r="76" spans="1:14" ht="24.95" customHeight="1" thickTop="1" x14ac:dyDescent="0.2"/>
  </sheetData>
  <printOptions horizontalCentered="1"/>
  <pageMargins left="0.98425196850393704" right="0.39370078740157483" top="0.98425196850393704" bottom="0.39370078740157483" header="0.39370078740157483" footer="0.39370078740157483"/>
  <pageSetup paperSize="9" scale="63" orientation="portrait" verticalDpi="300" r:id="rId1"/>
  <headerFooter alignWithMargins="0">
    <oddHeader>&amp;LSÖDERTÄLJE&amp;C&amp;12FINAL &amp;R&amp;8&amp;F.&amp;A
2021-08-14
Page &amp;P (&amp;N)</oddHeader>
  </headerFooter>
  <rowBreaks count="4" manualBreakCount="4">
    <brk id="15" max="65535" man="1"/>
    <brk id="30" max="65535" man="1"/>
    <brk id="45" max="65535" man="1"/>
    <brk id="60" max="6553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G21"/>
  <sheetViews>
    <sheetView tabSelected="1" topLeftCell="A7" zoomScaleNormal="100" workbookViewId="0">
      <selection activeCell="E21" sqref="E21"/>
    </sheetView>
  </sheetViews>
  <sheetFormatPr defaultRowHeight="24.95" customHeight="1" x14ac:dyDescent="0.2"/>
  <cols>
    <col min="1" max="1" width="3.7109375" style="46" customWidth="1"/>
    <col min="2" max="2" width="7.42578125" style="45" customWidth="1"/>
    <col min="3" max="3" width="36.42578125" style="47" customWidth="1"/>
    <col min="4" max="4" width="8.5703125" style="45" customWidth="1"/>
    <col min="5" max="5" width="5.7109375" style="45" customWidth="1"/>
    <col min="6" max="6" width="6.140625" style="45" customWidth="1"/>
    <col min="7" max="7" width="18" style="45" customWidth="1"/>
    <col min="9" max="9" width="7.7109375" customWidth="1"/>
  </cols>
  <sheetData>
    <row r="1" spans="1:7" s="17" customFormat="1" ht="24.95" customHeight="1" thickBot="1" x14ac:dyDescent="0.25">
      <c r="A1" s="92" t="s">
        <v>62</v>
      </c>
      <c r="B1" s="54"/>
      <c r="C1" s="58"/>
      <c r="D1" s="63" t="s">
        <v>37</v>
      </c>
      <c r="E1" s="63" t="s">
        <v>38</v>
      </c>
      <c r="F1" s="74" t="s">
        <v>73</v>
      </c>
      <c r="G1" s="74" t="s">
        <v>59</v>
      </c>
    </row>
    <row r="2" spans="1:7" ht="24.95" customHeight="1" thickTop="1" x14ac:dyDescent="0.2">
      <c r="A2" s="51" t="s">
        <v>46</v>
      </c>
      <c r="B2" s="55">
        <v>1344</v>
      </c>
      <c r="C2" s="107" t="str">
        <f>IF($B2&lt;&gt;"",VLOOKUP($B2,Alla_anmälda,5),"")</f>
        <v>Flodaskogens Gozzen</v>
      </c>
      <c r="D2" s="64" t="s">
        <v>278</v>
      </c>
      <c r="E2" s="68">
        <v>1</v>
      </c>
      <c r="F2" s="78"/>
      <c r="G2" s="75"/>
    </row>
    <row r="3" spans="1:7" ht="24.95" customHeight="1" x14ac:dyDescent="0.2">
      <c r="A3" s="52" t="s">
        <v>47</v>
      </c>
      <c r="B3" s="56">
        <v>1529</v>
      </c>
      <c r="C3" s="60" t="str">
        <f>IF($B3&lt;&gt;"",VLOOKUP($B3,Alla_anmälda,5),"")</f>
        <v>Burnt Sienna Chevron</v>
      </c>
      <c r="D3" s="65" t="s">
        <v>285</v>
      </c>
      <c r="E3" s="70">
        <v>2</v>
      </c>
      <c r="F3" s="79"/>
      <c r="G3" s="76"/>
    </row>
    <row r="4" spans="1:7" ht="24.95" customHeight="1" x14ac:dyDescent="0.2">
      <c r="A4" s="52" t="s">
        <v>48</v>
      </c>
      <c r="B4" s="56"/>
      <c r="C4" s="89" t="str">
        <f>IF($B4&lt;&gt;"",VLOOKUP($B4,Alla_anmälda,5),"")</f>
        <v/>
      </c>
      <c r="D4" s="65"/>
      <c r="E4" s="70"/>
      <c r="F4" s="79"/>
      <c r="G4" s="76"/>
    </row>
    <row r="5" spans="1:7" ht="24.95" customHeight="1" thickBot="1" x14ac:dyDescent="0.25">
      <c r="A5" s="53" t="s">
        <v>49</v>
      </c>
      <c r="B5" s="57"/>
      <c r="C5" s="61" t="str">
        <f>IF($B5&lt;&gt;"",VLOOKUP($B5,Alla_anmälda,5),"")</f>
        <v/>
      </c>
      <c r="D5" s="66"/>
      <c r="E5" s="72"/>
      <c r="F5" s="80"/>
      <c r="G5" s="77"/>
    </row>
    <row r="6" spans="1:7" s="17" customFormat="1" ht="24.95" customHeight="1" thickTop="1" thickBot="1" x14ac:dyDescent="0.25">
      <c r="A6" s="92" t="s">
        <v>64</v>
      </c>
      <c r="B6" s="54"/>
      <c r="C6" s="58"/>
      <c r="D6" s="63"/>
      <c r="E6" s="63"/>
      <c r="F6" s="74"/>
      <c r="G6" s="74"/>
    </row>
    <row r="7" spans="1:7" ht="24.95" customHeight="1" thickTop="1" x14ac:dyDescent="0.2">
      <c r="A7" s="51" t="s">
        <v>46</v>
      </c>
      <c r="B7" s="55">
        <v>1362</v>
      </c>
      <c r="C7" s="59" t="str">
        <f>IF($B7&lt;&gt;"",VLOOKUP($B7,Alla_anmälda,5),"")</f>
        <v xml:space="preserve">Goat-Wools Zappa </v>
      </c>
      <c r="D7" s="64" t="s">
        <v>286</v>
      </c>
      <c r="E7" s="68">
        <v>4</v>
      </c>
      <c r="F7" s="78"/>
      <c r="G7" s="75"/>
    </row>
    <row r="8" spans="1:7" ht="24.95" customHeight="1" x14ac:dyDescent="0.2">
      <c r="A8" s="52" t="s">
        <v>47</v>
      </c>
      <c r="B8" s="56">
        <v>1551</v>
      </c>
      <c r="C8" s="60" t="str">
        <f>IF($B8&lt;&gt;"",VLOOKUP($B8,Alla_anmälda,5),"")</f>
        <v>Raceheart´s MB Loki</v>
      </c>
      <c r="D8" s="65" t="s">
        <v>287</v>
      </c>
      <c r="E8" s="70">
        <v>3</v>
      </c>
      <c r="F8" s="79"/>
      <c r="G8" s="76"/>
    </row>
    <row r="9" spans="1:7" ht="24.95" customHeight="1" x14ac:dyDescent="0.2">
      <c r="A9" s="52" t="s">
        <v>48</v>
      </c>
      <c r="B9" s="56">
        <v>1365</v>
      </c>
      <c r="C9" s="60" t="str">
        <f>IF($B9&lt;&gt;"",VLOOKUP($B9,Alla_anmälda,5),"")</f>
        <v>Goat-Wool Zeppelin</v>
      </c>
      <c r="D9" s="65" t="s">
        <v>288</v>
      </c>
      <c r="E9" s="70">
        <v>1</v>
      </c>
      <c r="F9" s="79"/>
      <c r="G9" s="76"/>
    </row>
    <row r="10" spans="1:7" ht="24.95" customHeight="1" thickBot="1" x14ac:dyDescent="0.25">
      <c r="A10" s="53" t="s">
        <v>49</v>
      </c>
      <c r="B10" s="57">
        <v>11241</v>
      </c>
      <c r="C10" s="61" t="str">
        <f>IF($B10&lt;&gt;"",VLOOKUP($B10,Alla_anmälda,5),"")</f>
        <v>Calling You Ringo</v>
      </c>
      <c r="D10" s="66" t="s">
        <v>289</v>
      </c>
      <c r="E10" s="72">
        <v>2</v>
      </c>
      <c r="F10" s="80"/>
      <c r="G10" s="77"/>
    </row>
    <row r="11" spans="1:7" s="17" customFormat="1" ht="24.95" customHeight="1" thickTop="1" thickBot="1" x14ac:dyDescent="0.25">
      <c r="A11" s="92" t="s">
        <v>66</v>
      </c>
      <c r="B11" s="54"/>
      <c r="C11" s="58"/>
      <c r="D11" s="63"/>
      <c r="E11" s="63"/>
      <c r="F11" s="74"/>
      <c r="G11" s="74"/>
    </row>
    <row r="12" spans="1:7" ht="24.95" customHeight="1" thickTop="1" x14ac:dyDescent="0.2">
      <c r="A12" s="51" t="s">
        <v>46</v>
      </c>
      <c r="B12" s="55">
        <v>1553</v>
      </c>
      <c r="C12" s="59" t="str">
        <f>IF($B12&lt;&gt;"",VLOOKUP($B12,Alla_anmälda,5),"")</f>
        <v>Goat-Wool Bowmore</v>
      </c>
      <c r="D12" s="64" t="s">
        <v>290</v>
      </c>
      <c r="E12" s="68">
        <v>3</v>
      </c>
      <c r="F12" s="78"/>
      <c r="G12" s="75"/>
    </row>
    <row r="13" spans="1:7" ht="24.95" customHeight="1" x14ac:dyDescent="0.2">
      <c r="A13" s="52" t="s">
        <v>47</v>
      </c>
      <c r="B13" s="56">
        <v>1542</v>
      </c>
      <c r="C13" s="60" t="str">
        <f>IF($B13&lt;&gt;"",VLOOKUP($B13,Alla_anmälda,5),"")</f>
        <v>RaceHeart's MB Thor</v>
      </c>
      <c r="D13" s="65" t="s">
        <v>291</v>
      </c>
      <c r="E13" s="70">
        <v>1</v>
      </c>
      <c r="F13" s="79"/>
      <c r="G13" s="76"/>
    </row>
    <row r="14" spans="1:7" ht="24.95" customHeight="1" x14ac:dyDescent="0.2">
      <c r="A14" s="52" t="s">
        <v>48</v>
      </c>
      <c r="B14" s="56">
        <v>1506</v>
      </c>
      <c r="C14" s="60" t="str">
        <f>IF($B14&lt;&gt;"",VLOOKUP($B14,Alla_anmälda,5),"")</f>
        <v>Crazy Owl´s Björn Järnsida</v>
      </c>
      <c r="D14" s="65" t="s">
        <v>292</v>
      </c>
      <c r="E14" s="70">
        <v>4</v>
      </c>
      <c r="F14" s="79"/>
      <c r="G14" s="76"/>
    </row>
    <row r="15" spans="1:7" ht="24.95" customHeight="1" thickBot="1" x14ac:dyDescent="0.25">
      <c r="A15" s="53" t="s">
        <v>49</v>
      </c>
      <c r="B15" s="57">
        <v>1439</v>
      </c>
      <c r="C15" s="61" t="str">
        <f>IF($B15&lt;&gt;"",VLOOKUP($B15,Alla_anmälda,5),"")</f>
        <v>Axrace's Admiral Rodney</v>
      </c>
      <c r="D15" s="66" t="s">
        <v>293</v>
      </c>
      <c r="E15" s="72">
        <v>2</v>
      </c>
      <c r="F15" s="80"/>
      <c r="G15" s="77"/>
    </row>
    <row r="16" spans="1:7" s="17" customFormat="1" ht="24.95" customHeight="1" thickTop="1" thickBot="1" x14ac:dyDescent="0.25">
      <c r="A16" s="92" t="s">
        <v>68</v>
      </c>
      <c r="B16" s="54"/>
      <c r="C16" s="58"/>
      <c r="D16" s="63"/>
      <c r="E16" s="63"/>
      <c r="F16" s="74"/>
      <c r="G16" s="74"/>
    </row>
    <row r="17" spans="1:7" ht="24.95" customHeight="1" thickTop="1" x14ac:dyDescent="0.2">
      <c r="A17" s="51" t="s">
        <v>46</v>
      </c>
      <c r="B17" s="55">
        <v>13322</v>
      </c>
      <c r="C17" s="59" t="str">
        <f>IF($B17&lt;&gt;"",VLOOKUP($B17,Alla_anmälda,5),"")</f>
        <v>Hannemoon HM Black Jade</v>
      </c>
      <c r="D17" s="64" t="s">
        <v>294</v>
      </c>
      <c r="E17" s="68">
        <v>2</v>
      </c>
      <c r="F17" s="78"/>
      <c r="G17" s="75"/>
    </row>
    <row r="18" spans="1:7" ht="24.95" customHeight="1" x14ac:dyDescent="0.2">
      <c r="A18" s="52" t="s">
        <v>47</v>
      </c>
      <c r="B18" s="56">
        <v>1435</v>
      </c>
      <c r="C18" s="60" t="str">
        <f>IF($B18&lt;&gt;"",VLOOKUP($B18,Alla_anmälda,5),"")</f>
        <v>RaceHeart´s MB Charmander</v>
      </c>
      <c r="D18" s="65" t="s">
        <v>295</v>
      </c>
      <c r="E18" s="70">
        <v>3</v>
      </c>
      <c r="F18" s="79"/>
      <c r="G18" s="76"/>
    </row>
    <row r="19" spans="1:7" ht="24.95" customHeight="1" x14ac:dyDescent="0.2">
      <c r="A19" s="52" t="s">
        <v>48</v>
      </c>
      <c r="B19" s="56">
        <v>11245</v>
      </c>
      <c r="C19" s="60" t="str">
        <f>IF($B19&lt;&gt;"",VLOOKUP($B19,Alla_anmälda,5),"")</f>
        <v>Hefaistion Z Ostrisova Domu</v>
      </c>
      <c r="D19" s="65" t="s">
        <v>296</v>
      </c>
      <c r="E19" s="70">
        <v>4</v>
      </c>
      <c r="F19" s="79"/>
      <c r="G19" s="76"/>
    </row>
    <row r="20" spans="1:7" ht="24.95" customHeight="1" thickBot="1" x14ac:dyDescent="0.25">
      <c r="A20" s="53" t="s">
        <v>49</v>
      </c>
      <c r="B20" s="57">
        <v>1494</v>
      </c>
      <c r="C20" s="61" t="str">
        <f>IF($B20&lt;&gt;"",VLOOKUP($B20,Alla_anmälda,5),"")</f>
        <v>Hannemoon HM Shere Khan</v>
      </c>
      <c r="D20" s="66" t="s">
        <v>297</v>
      </c>
      <c r="E20" s="72">
        <v>1</v>
      </c>
      <c r="F20" s="80"/>
      <c r="G20" s="77"/>
    </row>
    <row r="21" spans="1:7" ht="24.95" customHeight="1" thickTop="1" x14ac:dyDescent="0.2"/>
  </sheetData>
  <printOptions horizontalCentered="1"/>
  <pageMargins left="0.98425196850393704" right="0.39370078740157483" top="0.98425196850393704" bottom="0.39370078740157483" header="0.39370078740157483" footer="0.39370078740157483"/>
  <pageSetup paperSize="9" orientation="portrait" verticalDpi="300" r:id="rId1"/>
  <headerFooter alignWithMargins="0">
    <oddHeader>&amp;LSÖDERTÄLJE&amp;C&amp;12FINAL
HANAR &amp;R&amp;8&amp;F.&amp;A
2022-06-18
Page &amp;P (&amp;N)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Anmälda</vt:lpstr>
      <vt:lpstr>Deltagarlista</vt:lpstr>
      <vt:lpstr>Heat försök</vt:lpstr>
      <vt:lpstr>Kort</vt:lpstr>
      <vt:lpstr>Försök 1</vt:lpstr>
      <vt:lpstr>Försök 2</vt:lpstr>
      <vt:lpstr>Resultat 1+2</vt:lpstr>
      <vt:lpstr>Semifinal</vt:lpstr>
      <vt:lpstr>Final</vt:lpstr>
      <vt:lpstr>Alla_anmälda</vt:lpstr>
      <vt:lpstr>'Heat försök'!Print_Area</vt:lpstr>
      <vt:lpstr>Kort!Print_Area</vt:lpstr>
      <vt:lpstr>Semifinal!Print_Area</vt:lpstr>
      <vt:lpstr>Anmälda!Print_Titles</vt:lpstr>
      <vt:lpstr>Deltagarlista!Print_Titles</vt:lpstr>
      <vt:lpstr>'Heat försök'!Print_Titles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VBB BECO</dc:creator>
  <cp:lastModifiedBy>MyOwnOffice</cp:lastModifiedBy>
  <cp:lastPrinted>2022-06-18T11:58:01Z</cp:lastPrinted>
  <dcterms:created xsi:type="dcterms:W3CDTF">2001-08-07T19:53:14Z</dcterms:created>
  <dcterms:modified xsi:type="dcterms:W3CDTF">2022-06-18T13:12:39Z</dcterms:modified>
</cp:coreProperties>
</file>